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520"/>
  </bookViews>
  <sheets>
    <sheet name="SAŽETAK" sheetId="1" r:id="rId1"/>
    <sheet name=" Račun prihoda i rashoda-ekon.k" sheetId="3" r:id="rId2"/>
    <sheet name="Rashodi prema izvorima finan" sheetId="5" r:id="rId3"/>
    <sheet name="POSEBNI DIO-ekon.kl.i izvori" sheetId="7" r:id="rId4"/>
    <sheet name="List1" sheetId="8" r:id="rId5"/>
  </sheets>
  <definedNames>
    <definedName name="_xlnm.Print_Area" localSheetId="1">' Račun prihoda i rashoda-ekon.k'!$B$2:$L$92</definedName>
    <definedName name="_xlnm.Print_Area" localSheetId="3">'POSEBNI DIO-ekon.kl.i izvori'!$A$1:$I$245</definedName>
    <definedName name="_xlnm.Print_Area" localSheetId="0">SAŽETAK!$B$1:$I$21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7"/>
  <c r="L75" i="3" l="1"/>
  <c r="G188" i="7" l="1"/>
  <c r="G191" l="1"/>
  <c r="D28" i="5"/>
  <c r="H14"/>
  <c r="H10"/>
  <c r="H7"/>
  <c r="H15"/>
  <c r="G219" i="7"/>
  <c r="G223"/>
  <c r="F146"/>
  <c r="E146"/>
  <c r="G144"/>
  <c r="G125"/>
  <c r="G124"/>
  <c r="F127"/>
  <c r="E127"/>
  <c r="G115"/>
  <c r="G113"/>
  <c r="F118"/>
  <c r="E118"/>
  <c r="F87"/>
  <c r="G87" s="1"/>
  <c r="G86"/>
  <c r="G85"/>
  <c r="E55"/>
  <c r="G118" l="1"/>
  <c r="G11"/>
  <c r="H15" i="1" l="1"/>
  <c r="H12" i="5" l="1"/>
  <c r="I15" i="1"/>
  <c r="L26" i="3" l="1"/>
  <c r="K19"/>
  <c r="K29"/>
  <c r="D237" i="7" l="1"/>
  <c r="D170"/>
  <c r="L25" i="3"/>
  <c r="L14"/>
  <c r="L89"/>
  <c r="L88"/>
  <c r="L76"/>
  <c r="L74"/>
  <c r="L73"/>
  <c r="L70"/>
  <c r="L68"/>
  <c r="L62"/>
  <c r="L86"/>
  <c r="E28" i="5"/>
  <c r="L59" i="3"/>
  <c r="L72"/>
  <c r="L57"/>
  <c r="L87"/>
  <c r="L50"/>
  <c r="L60"/>
  <c r="L83"/>
  <c r="L63"/>
  <c r="L65"/>
  <c r="L64"/>
  <c r="L47"/>
  <c r="H25" i="5"/>
  <c r="H22"/>
  <c r="H21"/>
  <c r="H20"/>
  <c r="H18"/>
  <c r="H11"/>
  <c r="G235" i="7"/>
  <c r="G234"/>
  <c r="G233"/>
  <c r="G222"/>
  <c r="G221"/>
  <c r="G210"/>
  <c r="G176"/>
  <c r="L55" i="3" l="1"/>
  <c r="L56"/>
  <c r="G169" i="7"/>
  <c r="G167"/>
  <c r="G166"/>
  <c r="G165"/>
  <c r="G155"/>
  <c r="G145" l="1"/>
  <c r="E237"/>
  <c r="E224"/>
  <c r="E170"/>
  <c r="G105"/>
  <c r="G104"/>
  <c r="E96"/>
  <c r="F96"/>
  <c r="G95"/>
  <c r="G63"/>
  <c r="L29" i="3" l="1"/>
  <c r="L9"/>
  <c r="G96" i="7"/>
  <c r="E65"/>
  <c r="E30"/>
  <c r="E37"/>
  <c r="G36"/>
  <c r="G27"/>
  <c r="G26"/>
  <c r="G25"/>
  <c r="G24"/>
  <c r="G23"/>
  <c r="G22"/>
  <c r="G20"/>
  <c r="G18"/>
  <c r="G17"/>
  <c r="G14"/>
  <c r="G13"/>
  <c r="G12"/>
  <c r="G10"/>
  <c r="G8"/>
  <c r="F28" i="5"/>
  <c r="H28" l="1"/>
  <c r="L8" i="3"/>
  <c r="F237" i="7"/>
  <c r="G237" s="1"/>
  <c r="G156" l="1"/>
  <c r="G21"/>
  <c r="F37"/>
  <c r="G37" s="1"/>
  <c r="H17" i="5" l="1"/>
  <c r="G220" i="7"/>
  <c r="F211"/>
  <c r="G211" s="1"/>
  <c r="F224" l="1"/>
  <c r="G224" s="1"/>
  <c r="G202"/>
  <c r="G181"/>
  <c r="G170"/>
  <c r="G146"/>
  <c r="F65"/>
  <c r="F30" l="1"/>
  <c r="G30" s="1"/>
  <c r="G29"/>
  <c r="L48" i="3" l="1"/>
  <c r="L44"/>
  <c r="L82"/>
  <c r="L43" l="1"/>
  <c r="L34" l="1"/>
</calcChain>
</file>

<file path=xl/sharedStrings.xml><?xml version="1.0" encoding="utf-8"?>
<sst xmlns="http://schemas.openxmlformats.org/spreadsheetml/2006/main" count="438" uniqueCount="219">
  <si>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</si>
  <si>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</si>
  <si>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</si>
  <si>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</si>
  <si>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</si>
  <si>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</si>
  <si>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</si>
  <si>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</si>
  <si>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</si>
  <si>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</si>
  <si>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</si>
  <si>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11 Opći prihodi i primici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</si>
  <si>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</si>
  <si>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</si>
  <si>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</si>
  <si>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</si>
  <si>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</si>
  <si>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</si>
  <si>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</si>
  <si>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</si>
  <si>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</si>
  <si>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</si>
  <si>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</si>
  <si>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UKUPNO PRIHODI </t>
  </si>
  <si>
    <t>UKUPNO RASHODI</t>
  </si>
  <si>
    <t>TEKUĆI PLAN 2023.*</t>
  </si>
  <si>
    <t>INDEKS**</t>
  </si>
  <si>
    <t>SAŽETAK  RAČUNA PRIHODA I RASHODA I RAČUNA FINANCIRANJA</t>
  </si>
  <si>
    <t>SAŽETAK RAČUNA PRIHODA I RASHODA</t>
  </si>
  <si>
    <t>OSTVARENJE/ IZVRŠENJE 
2023.</t>
  </si>
  <si>
    <t>OSTVARENJE/IZVRŠENJE 
2023.</t>
  </si>
  <si>
    <t>Potpore od međunarodnih organizacija</t>
  </si>
  <si>
    <t>Kapitalne potpore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</si>
  <si>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</si>
  <si>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</si>
  <si>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</si>
  <si>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proračunsklih korisnika istog proračuna</t>
  </si>
  <si>
    <t>Tekući prijenosi između proračunskih korisnika istog proračuna temeljem prijenosa EU sredstava</t>
  </si>
  <si>
    <t>Prihodi od upravnih i administrativnih pristojbi,pristojbi po posebnim propisima i naknade</t>
  </si>
  <si>
    <t>Prihodi po posebnim propisima</t>
  </si>
  <si>
    <t>Ostali nespomenuti prihodi</t>
  </si>
  <si>
    <t>Prihodi iz nadležnog proračuna i od HZZO-a na temelju ugovornih obveza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</si>
  <si>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</si>
  <si>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</si>
  <si>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</si>
  <si>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</si>
  <si>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</si>
  <si>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Ostali rashodi za zaposlene</t>
  </si>
  <si>
    <t>Doprinosi na plaće</t>
  </si>
  <si>
    <t>Naknade za prijevoz, za rad na terenu i odvojeni život</t>
  </si>
  <si>
    <t>Stručno usavršavanje zaposlenika</t>
  </si>
  <si>
    <t>Rashodi za materijal i energiju</t>
  </si>
  <si>
    <t>Uredski materijal i ostali materijali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</si>
  <si>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</si>
  <si>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</si>
  <si>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</si>
  <si>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</si>
  <si>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</si>
  <si>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</si>
  <si>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</si>
  <si>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</si>
  <si>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</si>
  <si>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</si>
  <si>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Intelektualnei osobne usluge</t>
  </si>
  <si>
    <t>Računalne usluge</t>
  </si>
  <si>
    <t>Ostale usluge</t>
  </si>
  <si>
    <t>Ostali nespomenuti rashodi poslovanja</t>
  </si>
  <si>
    <t>Premije osiguranja</t>
  </si>
  <si>
    <t>Troškovi sudsih postupaka</t>
  </si>
  <si>
    <t>Naknade građanima i kućanstvima na temelju osiguranja i druge naknade</t>
  </si>
  <si>
    <t>Ostale naknade građanima i kućanstvima iz proračuna</t>
  </si>
  <si>
    <t>Tekuće donacije</t>
  </si>
  <si>
    <t>Tekuće donacije u naravi</t>
  </si>
  <si>
    <t>Rashodi za nabavu proizvedene dugotrajne imovine</t>
  </si>
  <si>
    <t>Postrojenja i oprema</t>
  </si>
  <si>
    <t>Uredska oprema i namještaj</t>
  </si>
  <si>
    <t>Knjige, umjetnička djela i ostale izložbene vrijednosti</t>
  </si>
  <si>
    <t>Knjige</t>
  </si>
  <si>
    <t>Nematerijalna proizvedena imovina</t>
  </si>
  <si>
    <t>Ostala nematerijalna proizvedena imovina</t>
  </si>
  <si>
    <t>Rashodi za dodatna ulaganja na nefinancijskoj imovini</t>
  </si>
  <si>
    <t>Dodatna ulaganja na građevinskim objektima</t>
  </si>
  <si>
    <t>45 F.P.i dod. udio u por. na dohodak</t>
  </si>
  <si>
    <t>51 Državni proračun</t>
  </si>
  <si>
    <t>53 Proračun JLS</t>
  </si>
  <si>
    <t>54 Pomoći iz inozemstva</t>
  </si>
  <si>
    <t>49 DEC nedostajuća sredstva</t>
  </si>
  <si>
    <t>A2202-01</t>
  </si>
  <si>
    <t>Djelatnost osnovnih škola</t>
  </si>
  <si>
    <t>Izvor financiranja 45: F.P i dod. udio u por. na dohodak</t>
  </si>
  <si>
    <t>Račun rashoda/ izdatka</t>
  </si>
  <si>
    <t>Naziv računa</t>
  </si>
  <si>
    <t>Uredski materijal i ostali mat. rashodi</t>
  </si>
  <si>
    <t>El. energija</t>
  </si>
  <si>
    <t>Motorni benzin i dizel gorivo</t>
  </si>
  <si>
    <t>Materijal i dijelovi za tekuće i inv. održavanje</t>
  </si>
  <si>
    <t>Službena radna i zaštitna odjeća i obuća</t>
  </si>
  <si>
    <t>Usluge tekućeg i inv. održavanja</t>
  </si>
  <si>
    <t>Prijevoz učenika osnovnih škola</t>
  </si>
  <si>
    <t>Ostale zakupnine i najamnine</t>
  </si>
  <si>
    <t>Intelektualne i osobne usluge</t>
  </si>
  <si>
    <t>Ukupno:</t>
  </si>
  <si>
    <t>K2202-02</t>
  </si>
  <si>
    <t>Nabava proizvedene dugotrajne imovine</t>
  </si>
  <si>
    <t>Izvor financiranja 45: F.P. i dod. udio u por.na dohodak</t>
  </si>
  <si>
    <t>T2202-03</t>
  </si>
  <si>
    <t>Hitne intervencije u osnovnim školama</t>
  </si>
  <si>
    <t>A2203-01</t>
  </si>
  <si>
    <t>Javne potrebe u prosvjeti</t>
  </si>
  <si>
    <t>Izvor financiranja 11: Opći prihodi i primici</t>
  </si>
  <si>
    <t>Ostali nespomenuti rashodi</t>
  </si>
  <si>
    <t>T2203-02</t>
  </si>
  <si>
    <t>Projektna dokumentacija- Javne potrebe</t>
  </si>
  <si>
    <t>T2203-03</t>
  </si>
  <si>
    <t>Kapitalna ulaganja u osnovnim školama</t>
  </si>
  <si>
    <t>Izvor financiranja 51: Državni proračun</t>
  </si>
  <si>
    <t>Izvor financiranja 53: Proračun JLS</t>
  </si>
  <si>
    <t>Izvor financiranja 41: Prihodi za posebne namjene</t>
  </si>
  <si>
    <t>A2203-27</t>
  </si>
  <si>
    <t>Udžbenici</t>
  </si>
  <si>
    <t>A2203-14</t>
  </si>
  <si>
    <t>Natjecanja i smotre u OŠ</t>
  </si>
  <si>
    <t>Izvršenje 2023.</t>
  </si>
  <si>
    <t>Lektira za knjižnicu</t>
  </si>
  <si>
    <t>Izvor financiranja 49: DEC nedostajuća sredstva</t>
  </si>
  <si>
    <t>Izvor financiranja 42: Višak prihoda</t>
  </si>
  <si>
    <t>Naknade za prijevoz</t>
  </si>
  <si>
    <t>A2203-33</t>
  </si>
  <si>
    <t>Prehrana za učenike</t>
  </si>
  <si>
    <t>Izvor financiranja 51: Prehrana za učenike</t>
  </si>
  <si>
    <t>A2203-34</t>
  </si>
  <si>
    <t>Zalihe menstrualnih higijenskih potrepština</t>
  </si>
  <si>
    <t>Materijal za hig. Potrebe i njegu</t>
  </si>
  <si>
    <t>Prijevoz učenika</t>
  </si>
  <si>
    <t>Izvor financiranja 51:Državni proračun</t>
  </si>
  <si>
    <t>A2202-04</t>
  </si>
  <si>
    <t>Administracija i upravljanje</t>
  </si>
  <si>
    <t>Doprinosi za zdravstveno osiguranje</t>
  </si>
  <si>
    <t>Podizanje kvalitete i standarda u školstvu</t>
  </si>
  <si>
    <t>IZVORNI PLAN 2023.</t>
  </si>
  <si>
    <t>TEKUĆI PLAN 2023.</t>
  </si>
  <si>
    <t>OSTVARENJE 
2023.</t>
  </si>
  <si>
    <t>OSTVARENJE 
2022.</t>
  </si>
  <si>
    <t>Izvorni plan 2023</t>
  </si>
  <si>
    <t>Tekući plan 2023</t>
  </si>
  <si>
    <t>41 Prihodi za posebne namjene</t>
  </si>
  <si>
    <t>GODIŠNJI IZVJEŠTAJ O IZVRŠENJU FINANCIJSKOG PLANA ZA 2023. GODINU PREMA PROGRAMSKOJ KLASIFIKACIJI TE IZVORIMA</t>
  </si>
  <si>
    <t>OSTVARENJE
2022.</t>
  </si>
  <si>
    <t>IZVORNI PLAN   2023.</t>
  </si>
  <si>
    <t>Izvorni plan 2023.</t>
  </si>
  <si>
    <t>Tekući plan 2023.</t>
  </si>
  <si>
    <t>Kapitalna ulaganja OŠ</t>
  </si>
  <si>
    <t>Namirnice 2021/2022</t>
  </si>
  <si>
    <t>Novčana nak.posl.zbog nezapošll. Osoba s inval.</t>
  </si>
  <si>
    <t>Licence</t>
  </si>
  <si>
    <t>Indeks (6=5/4*100)</t>
  </si>
  <si>
    <t>Program: 2202   Osnovno školstvo - standard</t>
  </si>
  <si>
    <t>Funkcija: 0912 Osnovno obrazovanje</t>
  </si>
  <si>
    <t>Izvor financiranja 45: F.B. i dod. udio u por. Na dohodak</t>
  </si>
  <si>
    <t>Funkcija: 0960 Dodatne usluge u obrazovanju</t>
  </si>
  <si>
    <t>Novčana nak.posl.zbog nezaposl.os. S inval.</t>
  </si>
  <si>
    <t>Doprinosi za obvezno zdravstveno</t>
  </si>
  <si>
    <t>Službena, radna i zašitna odjeća i obuća</t>
  </si>
  <si>
    <t>Naknade članovima povjerenstva</t>
  </si>
  <si>
    <t>IZVJEŠTAJ O PRIHODIMA I RASHODIMA PREMA IZVORIMA FINANCIRANJA ZA RAZDOBLJE OD 01.01.2023. DO 31.12.2023.</t>
  </si>
  <si>
    <t>OPĆI DIO</t>
  </si>
  <si>
    <t>PRIHODI I RASHODI PREMA EKONOMSKOJ KLASIFIKACIJI ZA RAZDOBLJE OD 01.01.-31.12.2023.</t>
  </si>
  <si>
    <t>GODIŠNJI IZVJEŠTAJ O IZVRŠENJU FINANCIJSKOG PLANA ZA RAZDOBLJE OD 01.01.2023. DO 31.12.2023.</t>
  </si>
  <si>
    <t>PRENESENI VIŠAK</t>
  </si>
  <si>
    <t>Manjak prihoda</t>
  </si>
  <si>
    <t>UKUPNO PRIHODI  + sredstva uplaćena u proračun</t>
  </si>
  <si>
    <t>A2203-04</t>
  </si>
  <si>
    <t>Višak prihoda - sredstva uplaćena u proračun</t>
  </si>
  <si>
    <t>SVEUKUPNO PRIHOD + VIŠAK PRIHODA(sredstva uplaćena u proračun)</t>
  </si>
  <si>
    <t xml:space="preserve">Tekući prijenosi između proračunskih korisnika istog proračuna </t>
  </si>
  <si>
    <t>K02 Uredski materijal</t>
  </si>
  <si>
    <t>K03 Usluge telefona pošte i prijevoza</t>
  </si>
  <si>
    <t>Intelektualne usluge</t>
  </si>
  <si>
    <t xml:space="preserve">Izrada projek. dokum. za projekte OŠ </t>
  </si>
  <si>
    <t>Uredski materijal i ostali mat.rashodi</t>
  </si>
  <si>
    <t>Namirnice</t>
  </si>
  <si>
    <t xml:space="preserve">Usluge telefona ,pošte i prijevoza </t>
  </si>
  <si>
    <t>Usluge tekućeg i inv,održavanja</t>
  </si>
  <si>
    <t>Ostali nespomenuti rashodi poslovanjas</t>
  </si>
  <si>
    <t>Naknade članovima povjerenstava</t>
  </si>
  <si>
    <t>42Višak/manjak prihoda korisnici</t>
  </si>
  <si>
    <t>19 predfinanciranje iz ŽP</t>
  </si>
  <si>
    <t>11 opći prihodi i primici</t>
  </si>
  <si>
    <t>42 višak</t>
  </si>
  <si>
    <t>Naknade građanima i kućanstvu u novcu</t>
  </si>
  <si>
    <t>&gt;100</t>
  </si>
  <si>
    <t>Usluge promidžbe i informiranja</t>
  </si>
  <si>
    <t>Članarine i norme</t>
  </si>
  <si>
    <t>Oprema za održavanje i zaštitu</t>
  </si>
  <si>
    <t>Uređaji ,strijevi i oprema za ostale namijene</t>
  </si>
  <si>
    <t>Članarine</t>
  </si>
  <si>
    <t>51 Mat za higijenske potr.</t>
  </si>
  <si>
    <t>Knjige-lektira</t>
  </si>
  <si>
    <t>T4306-03</t>
  </si>
  <si>
    <t>Inkluzija -korak bliže društvu bez prepreka 2022/2023</t>
  </si>
  <si>
    <t>54 Pomoć iz inozemstva</t>
  </si>
  <si>
    <t>Plaće za redovan rad EU 2022/2023</t>
  </si>
  <si>
    <t>Plaće za redovan rad EU 2023/2024</t>
  </si>
  <si>
    <t>Ostali rashodi za zaposlene 2022/2023</t>
  </si>
  <si>
    <t>Ostali rashodi za zaposlene 2023/2024</t>
  </si>
  <si>
    <t xml:space="preserve">Doprinosi na plaću OZO - MZO 2022/2023  </t>
  </si>
  <si>
    <t>Inkluzija -korak bliže društvu bez prepreka</t>
  </si>
  <si>
    <t>11  Opći prihodi i primici</t>
  </si>
  <si>
    <t>Plaće za redovan rad ŽP 2022/2023</t>
  </si>
  <si>
    <t>Doprinosi na plaće OZO ŽP 2023/2024</t>
  </si>
  <si>
    <t>Doprinosi na plaće OZO ŽP 2022/2023</t>
  </si>
  <si>
    <t>Naknada za prijevoz 2022/2023</t>
  </si>
  <si>
    <t>Naknada za prijevoz 2023/2024</t>
  </si>
  <si>
    <t>Inkluzija-korak bliže društvu bez prepreka</t>
  </si>
  <si>
    <t>51  Državni proračun</t>
  </si>
  <si>
    <t>Plaće za redovan rad MRRFEU 2022/2023</t>
  </si>
  <si>
    <t>Doprinos na plaću OZO-MZO 2022/2023</t>
  </si>
  <si>
    <t>Doprinos na plaću OZO-MZO 2023/2024</t>
  </si>
  <si>
    <t>Na temelju Zakona o proračunu ("Narodne novine" broj 87/08, 136/12 i 15/15, 144/21) i Pravilnika o polugodišnjem i godišnjem izvještaju o izvršenju proračuna ("Narodne novine" 24/13, 102/17 i 1/20) Osnovna škola braće Radić, Pridraga podnosi Školskom odboru:</t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</si>
</sst>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Time ne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10" applyNumberFormat="0" applyAlignment="0" applyProtection="0"/>
    <xf numFmtId="0" fontId="23" fillId="8" borderId="11" applyNumberFormat="0" applyAlignment="0" applyProtection="0"/>
    <xf numFmtId="0" fontId="24" fillId="8" borderId="10" applyNumberFormat="0" applyAlignment="0" applyProtection="0"/>
    <xf numFmtId="0" fontId="25" fillId="0" borderId="12" applyNumberFormat="0" applyFill="0" applyAlignment="0" applyProtection="0"/>
    <xf numFmtId="0" fontId="26" fillId="9" borderId="13" applyNumberFormat="0" applyAlignment="0" applyProtection="0"/>
    <xf numFmtId="0" fontId="27" fillId="0" borderId="0" applyNumberFormat="0" applyFill="0" applyBorder="0" applyAlignment="0" applyProtection="0"/>
    <xf numFmtId="0" fontId="14" fillId="10" borderId="14" applyNumberFormat="0" applyFont="0" applyAlignment="0" applyProtection="0"/>
    <xf numFmtId="0" fontId="28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0" borderId="0"/>
  </cellStyleXfs>
  <cellXfs count="25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left" vertical="center"/>
    </xf>
    <xf numFmtId="0" fontId="7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4" fontId="0" fillId="0" borderId="0" xfId="0" applyNumberFormat="1"/>
    <xf numFmtId="4" fontId="12" fillId="0" borderId="0" xfId="0" applyNumberFormat="1" applyFont="1" applyAlignment="1">
      <alignment vertical="top" wrapText="1"/>
    </xf>
    <xf numFmtId="0" fontId="34" fillId="0" borderId="0" xfId="0" applyFont="1"/>
    <xf numFmtId="4" fontId="34" fillId="0" borderId="0" xfId="0" applyNumberFormat="1" applyFont="1"/>
    <xf numFmtId="0" fontId="35" fillId="0" borderId="0" xfId="0" applyFont="1"/>
    <xf numFmtId="0" fontId="36" fillId="0" borderId="0" xfId="0" applyFont="1"/>
    <xf numFmtId="4" fontId="36" fillId="0" borderId="0" xfId="0" applyNumberFormat="1" applyFont="1"/>
    <xf numFmtId="4" fontId="34" fillId="0" borderId="3" xfId="0" applyNumberFormat="1" applyFont="1" applyBorder="1"/>
    <xf numFmtId="4" fontId="37" fillId="0" borderId="0" xfId="0" applyNumberFormat="1" applyFont="1"/>
    <xf numFmtId="4" fontId="34" fillId="35" borderId="0" xfId="0" applyNumberFormat="1" applyFont="1" applyFill="1"/>
    <xf numFmtId="4" fontId="37" fillId="0" borderId="3" xfId="0" applyNumberFormat="1" applyFont="1" applyBorder="1"/>
    <xf numFmtId="4" fontId="38" fillId="0" borderId="3" xfId="0" applyNumberFormat="1" applyFont="1" applyBorder="1"/>
    <xf numFmtId="0" fontId="39" fillId="3" borderId="3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left" vertical="center" wrapText="1"/>
    </xf>
    <xf numFmtId="0" fontId="42" fillId="37" borderId="3" xfId="0" applyFont="1" applyFill="1" applyBorder="1" applyAlignment="1">
      <alignment horizontal="left" vertical="center" wrapText="1"/>
    </xf>
    <xf numFmtId="4" fontId="37" fillId="3" borderId="3" xfId="0" applyNumberFormat="1" applyFont="1" applyFill="1" applyBorder="1"/>
    <xf numFmtId="0" fontId="34" fillId="0" borderId="3" xfId="0" applyFont="1" applyBorder="1"/>
    <xf numFmtId="4" fontId="37" fillId="36" borderId="3" xfId="0" applyNumberFormat="1" applyFont="1" applyFill="1" applyBorder="1"/>
    <xf numFmtId="0" fontId="37" fillId="36" borderId="3" xfId="0" applyFont="1" applyFill="1" applyBorder="1"/>
    <xf numFmtId="0" fontId="45" fillId="3" borderId="3" xfId="0" applyFont="1" applyFill="1" applyBorder="1" applyAlignment="1">
      <alignment horizontal="left" vertical="center" wrapText="1"/>
    </xf>
    <xf numFmtId="0" fontId="46" fillId="3" borderId="3" xfId="0" applyFont="1" applyFill="1" applyBorder="1" applyAlignment="1">
      <alignment horizontal="left" vertical="center" wrapText="1"/>
    </xf>
    <xf numFmtId="0" fontId="46" fillId="2" borderId="3" xfId="0" quotePrefix="1" applyFont="1" applyFill="1" applyBorder="1" applyAlignment="1">
      <alignment horizontal="left" vertical="center"/>
    </xf>
    <xf numFmtId="4" fontId="47" fillId="2" borderId="3" xfId="0" applyNumberFormat="1" applyFont="1" applyFill="1" applyBorder="1" applyAlignment="1">
      <alignment horizontal="right"/>
    </xf>
    <xf numFmtId="0" fontId="31" fillId="36" borderId="3" xfId="0" quotePrefix="1" applyFont="1" applyFill="1" applyBorder="1" applyAlignment="1">
      <alignment horizontal="left" vertical="center"/>
    </xf>
    <xf numFmtId="0" fontId="45" fillId="36" borderId="3" xfId="0" quotePrefix="1" applyFont="1" applyFill="1" applyBorder="1" applyAlignment="1">
      <alignment horizontal="left" vertical="center"/>
    </xf>
    <xf numFmtId="4" fontId="48" fillId="36" borderId="3" xfId="0" applyNumberFormat="1" applyFont="1" applyFill="1" applyBorder="1" applyAlignment="1">
      <alignment horizontal="right"/>
    </xf>
    <xf numFmtId="0" fontId="45" fillId="2" borderId="3" xfId="0" quotePrefix="1" applyFont="1" applyFill="1" applyBorder="1" applyAlignment="1">
      <alignment horizontal="left" vertical="center"/>
    </xf>
    <xf numFmtId="0" fontId="46" fillId="2" borderId="3" xfId="0" quotePrefix="1" applyFont="1" applyFill="1" applyBorder="1" applyAlignment="1">
      <alignment horizontal="left" vertical="center" wrapText="1"/>
    </xf>
    <xf numFmtId="0" fontId="45" fillId="36" borderId="3" xfId="0" applyFont="1" applyFill="1" applyBorder="1" applyAlignment="1">
      <alignment horizontal="left" vertical="center" wrapText="1"/>
    </xf>
    <xf numFmtId="4" fontId="48" fillId="36" borderId="3" xfId="0" applyNumberFormat="1" applyFont="1" applyFill="1" applyBorder="1" applyAlignment="1">
      <alignment horizontal="right" wrapText="1"/>
    </xf>
    <xf numFmtId="0" fontId="46" fillId="2" borderId="3" xfId="0" applyFont="1" applyFill="1" applyBorder="1" applyAlignment="1">
      <alignment horizontal="left" vertical="center" wrapText="1"/>
    </xf>
    <xf numFmtId="4" fontId="47" fillId="2" borderId="3" xfId="0" applyNumberFormat="1" applyFont="1" applyFill="1" applyBorder="1" applyAlignment="1">
      <alignment horizontal="right" wrapText="1"/>
    </xf>
    <xf numFmtId="0" fontId="45" fillId="2" borderId="3" xfId="0" applyFont="1" applyFill="1" applyBorder="1" applyAlignment="1">
      <alignment horizontal="left" vertical="center" wrapText="1"/>
    </xf>
    <xf numFmtId="0" fontId="46" fillId="3" borderId="3" xfId="0" quotePrefix="1" applyFont="1" applyFill="1" applyBorder="1" applyAlignment="1">
      <alignment horizontal="left" vertical="center"/>
    </xf>
    <xf numFmtId="0" fontId="45" fillId="3" borderId="3" xfId="0" quotePrefix="1" applyFont="1" applyFill="1" applyBorder="1" applyAlignment="1">
      <alignment horizontal="left" vertical="center"/>
    </xf>
    <xf numFmtId="0" fontId="42" fillId="37" borderId="3" xfId="0" applyFont="1" applyFill="1" applyBorder="1" applyAlignment="1">
      <alignment horizontal="left" vertical="center"/>
    </xf>
    <xf numFmtId="0" fontId="42" fillId="37" borderId="3" xfId="0" applyFont="1" applyFill="1" applyBorder="1" applyAlignment="1">
      <alignment vertical="center" wrapText="1"/>
    </xf>
    <xf numFmtId="0" fontId="45" fillId="3" borderId="3" xfId="0" applyFont="1" applyFill="1" applyBorder="1" applyAlignment="1">
      <alignment vertical="center" wrapText="1"/>
    </xf>
    <xf numFmtId="4" fontId="39" fillId="3" borderId="3" xfId="0" applyNumberFormat="1" applyFont="1" applyFill="1" applyBorder="1" applyAlignment="1">
      <alignment horizontal="center" vertical="center" wrapText="1"/>
    </xf>
    <xf numFmtId="4" fontId="40" fillId="3" borderId="3" xfId="0" applyNumberFormat="1" applyFont="1" applyFill="1" applyBorder="1" applyAlignment="1">
      <alignment horizontal="center" vertical="center" wrapText="1"/>
    </xf>
    <xf numFmtId="4" fontId="30" fillId="37" borderId="3" xfId="0" applyNumberFormat="1" applyFont="1" applyFill="1" applyBorder="1"/>
    <xf numFmtId="4" fontId="34" fillId="3" borderId="3" xfId="0" applyNumberFormat="1" applyFont="1" applyFill="1" applyBorder="1"/>
    <xf numFmtId="4" fontId="3" fillId="2" borderId="0" xfId="0" applyNumberFormat="1" applyFont="1" applyFill="1" applyAlignment="1">
      <alignment horizontal="right"/>
    </xf>
    <xf numFmtId="0" fontId="45" fillId="3" borderId="3" xfId="0" quotePrefix="1" applyFont="1" applyFill="1" applyBorder="1" applyAlignment="1">
      <alignment horizontal="left" vertical="center" wrapText="1"/>
    </xf>
    <xf numFmtId="0" fontId="46" fillId="2" borderId="16" xfId="0" quotePrefix="1" applyFont="1" applyFill="1" applyBorder="1" applyAlignment="1">
      <alignment horizontal="left" vertical="center"/>
    </xf>
    <xf numFmtId="4" fontId="46" fillId="0" borderId="3" xfId="0" applyNumberFormat="1" applyFont="1" applyBorder="1"/>
    <xf numFmtId="4" fontId="46" fillId="0" borderId="0" xfId="0" applyNumberFormat="1" applyFont="1"/>
    <xf numFmtId="4" fontId="34" fillId="0" borderId="3" xfId="0" applyNumberFormat="1" applyFont="1" applyBorder="1" applyAlignment="1">
      <alignment horizontal="right"/>
    </xf>
    <xf numFmtId="0" fontId="48" fillId="3" borderId="3" xfId="0" applyFont="1" applyFill="1" applyBorder="1" applyAlignment="1">
      <alignment horizontal="center" vertical="center" wrapText="1"/>
    </xf>
    <xf numFmtId="3" fontId="40" fillId="3" borderId="3" xfId="0" applyNumberFormat="1" applyFont="1" applyFill="1" applyBorder="1" applyAlignment="1">
      <alignment horizontal="center" vertical="center" wrapText="1"/>
    </xf>
    <xf numFmtId="0" fontId="45" fillId="38" borderId="3" xfId="0" quotePrefix="1" applyFont="1" applyFill="1" applyBorder="1" applyAlignment="1">
      <alignment horizontal="left" vertical="center"/>
    </xf>
    <xf numFmtId="0" fontId="45" fillId="0" borderId="3" xfId="0" quotePrefix="1" applyFont="1" applyBorder="1" applyAlignment="1">
      <alignment horizontal="left" vertical="center"/>
    </xf>
    <xf numFmtId="0" fontId="46" fillId="0" borderId="3" xfId="0" quotePrefix="1" applyFont="1" applyBorder="1" applyAlignment="1">
      <alignment horizontal="left" vertical="center"/>
    </xf>
    <xf numFmtId="4" fontId="48" fillId="0" borderId="3" xfId="0" applyNumberFormat="1" applyFont="1" applyBorder="1" applyAlignment="1">
      <alignment horizontal="right"/>
    </xf>
    <xf numFmtId="4" fontId="48" fillId="3" borderId="3" xfId="0" applyNumberFormat="1" applyFont="1" applyFill="1" applyBorder="1" applyAlignment="1">
      <alignment horizontal="right" vertical="center"/>
    </xf>
    <xf numFmtId="4" fontId="37" fillId="3" borderId="3" xfId="0" applyNumberFormat="1" applyFont="1" applyFill="1" applyBorder="1" applyAlignment="1">
      <alignment horizontal="right" vertical="center"/>
    </xf>
    <xf numFmtId="4" fontId="34" fillId="3" borderId="3" xfId="0" applyNumberFormat="1" applyFont="1" applyFill="1" applyBorder="1" applyAlignment="1">
      <alignment horizontal="right" vertical="center"/>
    </xf>
    <xf numFmtId="4" fontId="37" fillId="3" borderId="3" xfId="0" applyNumberFormat="1" applyFont="1" applyFill="1" applyBorder="1" applyAlignment="1">
      <alignment vertical="center"/>
    </xf>
    <xf numFmtId="4" fontId="34" fillId="3" borderId="3" xfId="0" applyNumberFormat="1" applyFont="1" applyFill="1" applyBorder="1" applyAlignment="1">
      <alignment vertical="center"/>
    </xf>
    <xf numFmtId="0" fontId="46" fillId="3" borderId="3" xfId="0" quotePrefix="1" applyFont="1" applyFill="1" applyBorder="1" applyAlignment="1">
      <alignment vertical="center"/>
    </xf>
    <xf numFmtId="0" fontId="45" fillId="3" borderId="3" xfId="0" quotePrefix="1" applyFont="1" applyFill="1" applyBorder="1" applyAlignment="1">
      <alignment vertical="center"/>
    </xf>
    <xf numFmtId="0" fontId="45" fillId="3" borderId="3" xfId="0" quotePrefix="1" applyFont="1" applyFill="1" applyBorder="1" applyAlignment="1">
      <alignment vertical="center" wrapText="1"/>
    </xf>
    <xf numFmtId="4" fontId="47" fillId="3" borderId="3" xfId="0" applyNumberFormat="1" applyFont="1" applyFill="1" applyBorder="1" applyAlignment="1">
      <alignment vertical="center"/>
    </xf>
    <xf numFmtId="4" fontId="48" fillId="3" borderId="3" xfId="0" applyNumberFormat="1" applyFont="1" applyFill="1" applyBorder="1" applyAlignment="1">
      <alignment vertical="center"/>
    </xf>
    <xf numFmtId="0" fontId="37" fillId="3" borderId="3" xfId="0" applyFont="1" applyFill="1" applyBorder="1" applyAlignment="1">
      <alignment vertical="center"/>
    </xf>
    <xf numFmtId="4" fontId="48" fillId="3" borderId="3" xfId="0" applyNumberFormat="1" applyFont="1" applyFill="1" applyBorder="1" applyAlignment="1">
      <alignment horizontal="right" vertical="center" wrapText="1"/>
    </xf>
    <xf numFmtId="4" fontId="47" fillId="3" borderId="3" xfId="0" applyNumberFormat="1" applyFont="1" applyFill="1" applyBorder="1" applyAlignment="1">
      <alignment horizontal="right" vertical="center"/>
    </xf>
    <xf numFmtId="4" fontId="43" fillId="37" borderId="3" xfId="0" applyNumberFormat="1" applyFont="1" applyFill="1" applyBorder="1" applyAlignment="1">
      <alignment horizontal="right" vertical="center" wrapText="1"/>
    </xf>
    <xf numFmtId="4" fontId="44" fillId="37" borderId="3" xfId="0" applyNumberFormat="1" applyFont="1" applyFill="1" applyBorder="1" applyAlignment="1">
      <alignment vertical="center"/>
    </xf>
    <xf numFmtId="4" fontId="43" fillId="37" borderId="3" xfId="0" applyNumberFormat="1" applyFont="1" applyFill="1" applyBorder="1" applyAlignment="1">
      <alignment horizontal="right" vertical="center"/>
    </xf>
    <xf numFmtId="4" fontId="48" fillId="36" borderId="3" xfId="0" applyNumberFormat="1" applyFont="1" applyFill="1" applyBorder="1" applyAlignment="1">
      <alignment vertical="center"/>
    </xf>
    <xf numFmtId="4" fontId="37" fillId="36" borderId="3" xfId="0" applyNumberFormat="1" applyFont="1" applyFill="1" applyBorder="1" applyAlignment="1">
      <alignment vertical="center"/>
    </xf>
    <xf numFmtId="0" fontId="37" fillId="36" borderId="3" xfId="0" applyFont="1" applyFill="1" applyBorder="1" applyAlignment="1">
      <alignment vertical="center"/>
    </xf>
    <xf numFmtId="4" fontId="48" fillId="36" borderId="3" xfId="0" applyNumberFormat="1" applyFont="1" applyFill="1" applyBorder="1" applyAlignment="1">
      <alignment horizontal="right" vertical="center"/>
    </xf>
    <xf numFmtId="4" fontId="48" fillId="38" borderId="3" xfId="0" applyNumberFormat="1" applyFont="1" applyFill="1" applyBorder="1" applyAlignment="1">
      <alignment horizontal="right" vertical="center"/>
    </xf>
    <xf numFmtId="4" fontId="37" fillId="38" borderId="3" xfId="0" applyNumberFormat="1" applyFont="1" applyFill="1" applyBorder="1" applyAlignment="1">
      <alignment vertical="center"/>
    </xf>
    <xf numFmtId="4" fontId="34" fillId="36" borderId="3" xfId="0" applyNumberFormat="1" applyFont="1" applyFill="1" applyBorder="1" applyAlignment="1">
      <alignment vertical="center"/>
    </xf>
    <xf numFmtId="4" fontId="37" fillId="37" borderId="3" xfId="0" applyNumberFormat="1" applyFont="1" applyFill="1" applyBorder="1" applyAlignment="1">
      <alignment vertical="center"/>
    </xf>
    <xf numFmtId="4" fontId="37" fillId="39" borderId="3" xfId="0" applyNumberFormat="1" applyFont="1" applyFill="1" applyBorder="1"/>
    <xf numFmtId="4" fontId="34" fillId="36" borderId="3" xfId="0" applyNumberFormat="1" applyFont="1" applyFill="1" applyBorder="1"/>
    <xf numFmtId="0" fontId="45" fillId="36" borderId="3" xfId="0" quotePrefix="1" applyFont="1" applyFill="1" applyBorder="1" applyAlignment="1">
      <alignment horizontal="left" vertical="center" wrapText="1"/>
    </xf>
    <xf numFmtId="0" fontId="31" fillId="0" borderId="16" xfId="0" quotePrefix="1" applyFont="1" applyBorder="1" applyAlignment="1">
      <alignment horizontal="left" vertical="center"/>
    </xf>
    <xf numFmtId="0" fontId="31" fillId="0" borderId="21" xfId="0" quotePrefix="1" applyFont="1" applyBorder="1" applyAlignment="1">
      <alignment horizontal="left" vertical="center"/>
    </xf>
    <xf numFmtId="0" fontId="31" fillId="0" borderId="22" xfId="0" quotePrefix="1" applyFont="1" applyBorder="1" applyAlignment="1">
      <alignment horizontal="left" vertical="center" wrapText="1"/>
    </xf>
    <xf numFmtId="4" fontId="49" fillId="0" borderId="16" xfId="0" applyNumberFormat="1" applyFont="1" applyBorder="1" applyAlignment="1">
      <alignment horizontal="right"/>
    </xf>
    <xf numFmtId="4" fontId="33" fillId="0" borderId="16" xfId="0" applyNumberFormat="1" applyFont="1" applyBorder="1"/>
    <xf numFmtId="4" fontId="51" fillId="2" borderId="26" xfId="0" applyNumberFormat="1" applyFont="1" applyFill="1" applyBorder="1" applyAlignment="1">
      <alignment horizontal="center" vertical="center"/>
    </xf>
    <xf numFmtId="4" fontId="52" fillId="0" borderId="26" xfId="0" applyNumberFormat="1" applyFont="1" applyBorder="1" applyAlignment="1">
      <alignment horizontal="center" vertical="center"/>
    </xf>
    <xf numFmtId="4" fontId="52" fillId="0" borderId="27" xfId="0" applyNumberFormat="1" applyFont="1" applyBorder="1" applyAlignment="1">
      <alignment horizontal="center" vertical="center"/>
    </xf>
    <xf numFmtId="4" fontId="37" fillId="0" borderId="3" xfId="0" applyNumberFormat="1" applyFont="1" applyBorder="1" applyAlignment="1">
      <alignment horizontal="center"/>
    </xf>
    <xf numFmtId="4" fontId="34" fillId="0" borderId="3" xfId="0" applyNumberFormat="1" applyFont="1" applyBorder="1" applyAlignment="1">
      <alignment horizontal="center"/>
    </xf>
    <xf numFmtId="4" fontId="48" fillId="36" borderId="3" xfId="0" applyNumberFormat="1" applyFont="1" applyFill="1" applyBorder="1" applyAlignment="1">
      <alignment horizontal="center" vertical="center"/>
    </xf>
    <xf numFmtId="4" fontId="48" fillId="36" borderId="3" xfId="0" applyNumberFormat="1" applyFont="1" applyFill="1" applyBorder="1" applyAlignment="1">
      <alignment horizontal="center" vertical="center" wrapText="1"/>
    </xf>
    <xf numFmtId="4" fontId="37" fillId="36" borderId="3" xfId="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left" vertical="center" wrapText="1"/>
    </xf>
    <xf numFmtId="4" fontId="46" fillId="2" borderId="3" xfId="0" applyNumberFormat="1" applyFont="1" applyFill="1" applyBorder="1" applyAlignment="1">
      <alignment horizontal="right" vertical="center" wrapText="1"/>
    </xf>
    <xf numFmtId="4" fontId="46" fillId="0" borderId="3" xfId="0" applyNumberFormat="1" applyFont="1" applyBorder="1" applyAlignment="1">
      <alignment horizontal="right" vertical="center" wrapText="1"/>
    </xf>
    <xf numFmtId="4" fontId="45" fillId="36" borderId="3" xfId="0" applyNumberFormat="1" applyFont="1" applyFill="1" applyBorder="1" applyAlignment="1">
      <alignment horizontal="center" vertical="center" wrapText="1"/>
    </xf>
    <xf numFmtId="2" fontId="37" fillId="36" borderId="3" xfId="0" applyNumberFormat="1" applyFont="1" applyFill="1" applyBorder="1" applyAlignment="1">
      <alignment horizontal="center" vertical="center"/>
    </xf>
    <xf numFmtId="4" fontId="45" fillId="2" borderId="3" xfId="0" applyNumberFormat="1" applyFont="1" applyFill="1" applyBorder="1" applyAlignment="1">
      <alignment horizontal="center" vertical="center" wrapText="1"/>
    </xf>
    <xf numFmtId="4" fontId="43" fillId="37" borderId="3" xfId="0" applyNumberFormat="1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left" vertical="center" wrapText="1"/>
    </xf>
    <xf numFmtId="4" fontId="43" fillId="2" borderId="3" xfId="0" applyNumberFormat="1" applyFont="1" applyFill="1" applyBorder="1" applyAlignment="1">
      <alignment horizontal="center" vertical="center"/>
    </xf>
    <xf numFmtId="4" fontId="43" fillId="2" borderId="3" xfId="0" applyNumberFormat="1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center" vertical="center" wrapText="1"/>
    </xf>
    <xf numFmtId="3" fontId="45" fillId="35" borderId="14" xfId="15" applyNumberFormat="1" applyFont="1" applyFill="1" applyAlignment="1">
      <alignment horizontal="center" vertical="center"/>
    </xf>
    <xf numFmtId="3" fontId="45" fillId="35" borderId="14" xfId="15" applyNumberFormat="1" applyFont="1" applyFill="1" applyAlignment="1">
      <alignment horizontal="left" vertical="center"/>
    </xf>
    <xf numFmtId="3" fontId="45" fillId="35" borderId="0" xfId="42" applyNumberFormat="1" applyFont="1" applyFill="1" applyAlignment="1">
      <alignment horizontal="center" vertical="center"/>
    </xf>
    <xf numFmtId="4" fontId="45" fillId="35" borderId="0" xfId="42" applyNumberFormat="1" applyFont="1" applyFill="1" applyAlignment="1">
      <alignment horizontal="center" vertical="center"/>
    </xf>
    <xf numFmtId="3" fontId="45" fillId="0" borderId="0" xfId="42" applyNumberFormat="1" applyFont="1" applyAlignment="1">
      <alignment horizontal="left" wrapText="1"/>
    </xf>
    <xf numFmtId="3" fontId="45" fillId="0" borderId="0" xfId="42" applyNumberFormat="1" applyFont="1" applyAlignment="1">
      <alignment horizontal="center" vertical="center"/>
    </xf>
    <xf numFmtId="4" fontId="45" fillId="0" borderId="0" xfId="42" applyNumberFormat="1" applyFont="1" applyAlignment="1">
      <alignment horizontal="center" vertical="center"/>
    </xf>
    <xf numFmtId="0" fontId="45" fillId="0" borderId="3" xfId="42" applyFont="1" applyBorder="1" applyAlignment="1">
      <alignment vertical="center" wrapText="1"/>
    </xf>
    <xf numFmtId="0" fontId="45" fillId="0" borderId="3" xfId="42" applyFont="1" applyBorder="1" applyAlignment="1">
      <alignment vertical="center"/>
    </xf>
    <xf numFmtId="0" fontId="45" fillId="0" borderId="3" xfId="42" applyFont="1" applyBorder="1" applyAlignment="1">
      <alignment horizontal="center" vertical="center" wrapText="1"/>
    </xf>
    <xf numFmtId="3" fontId="45" fillId="0" borderId="3" xfId="42" applyNumberFormat="1" applyFont="1" applyBorder="1" applyAlignment="1">
      <alignment horizontal="center" vertical="center" wrapText="1"/>
    </xf>
    <xf numFmtId="4" fontId="45" fillId="0" borderId="3" xfId="42" quotePrefix="1" applyNumberFormat="1" applyFont="1" applyBorder="1" applyAlignment="1">
      <alignment horizontal="center" vertical="center" wrapText="1"/>
    </xf>
    <xf numFmtId="0" fontId="45" fillId="0" borderId="3" xfId="42" applyFont="1" applyBorder="1" applyAlignment="1">
      <alignment horizontal="center" vertical="center"/>
    </xf>
    <xf numFmtId="3" fontId="46" fillId="0" borderId="3" xfId="42" quotePrefix="1" applyNumberFormat="1" applyFont="1" applyBorder="1" applyAlignment="1">
      <alignment horizontal="center" vertical="center" wrapText="1"/>
    </xf>
    <xf numFmtId="0" fontId="46" fillId="0" borderId="3" xfId="42" quotePrefix="1" applyFont="1" applyBorder="1" applyAlignment="1">
      <alignment horizontal="left"/>
    </xf>
    <xf numFmtId="0" fontId="46" fillId="0" borderId="3" xfId="42" applyFont="1" applyBorder="1" applyAlignment="1">
      <alignment vertical="center"/>
    </xf>
    <xf numFmtId="4" fontId="46" fillId="0" borderId="3" xfId="42" applyNumberFormat="1" applyFont="1" applyBorder="1" applyAlignment="1">
      <alignment vertical="center"/>
    </xf>
    <xf numFmtId="4" fontId="46" fillId="0" borderId="3" xfId="42" quotePrefix="1" applyNumberFormat="1" applyFont="1" applyBorder="1" applyAlignment="1">
      <alignment vertical="center"/>
    </xf>
    <xf numFmtId="4" fontId="46" fillId="0" borderId="3" xfId="42" quotePrefix="1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2" fontId="46" fillId="0" borderId="3" xfId="42" applyNumberFormat="1" applyFont="1" applyBorder="1" applyAlignment="1">
      <alignment vertical="center"/>
    </xf>
    <xf numFmtId="0" fontId="37" fillId="0" borderId="0" xfId="0" applyFont="1" applyAlignment="1">
      <alignment horizontal="left"/>
    </xf>
    <xf numFmtId="4" fontId="37" fillId="0" borderId="0" xfId="0" applyNumberFormat="1" applyFont="1" applyAlignment="1">
      <alignment horizontal="center"/>
    </xf>
    <xf numFmtId="0" fontId="46" fillId="0" borderId="3" xfId="42" applyFont="1" applyBorder="1" applyAlignment="1">
      <alignment horizontal="left" vertical="center" wrapText="1"/>
    </xf>
    <xf numFmtId="4" fontId="46" fillId="0" borderId="3" xfId="42" applyNumberFormat="1" applyFont="1" applyBorder="1" applyAlignment="1">
      <alignment horizontal="right" vertical="center" wrapText="1"/>
    </xf>
    <xf numFmtId="4" fontId="46" fillId="0" borderId="3" xfId="42" quotePrefix="1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wrapText="1"/>
    </xf>
    <xf numFmtId="0" fontId="37" fillId="0" borderId="3" xfId="0" applyFont="1" applyBorder="1"/>
    <xf numFmtId="0" fontId="37" fillId="35" borderId="14" xfId="15" applyFont="1" applyFill="1" applyAlignment="1">
      <alignment horizontal="left"/>
    </xf>
    <xf numFmtId="0" fontId="37" fillId="35" borderId="14" xfId="15" applyFont="1" applyFill="1"/>
    <xf numFmtId="0" fontId="46" fillId="0" borderId="3" xfId="42" applyFont="1" applyBorder="1" applyAlignment="1">
      <alignment horizontal="center" vertical="center" wrapText="1"/>
    </xf>
    <xf numFmtId="0" fontId="46" fillId="0" borderId="3" xfId="42" applyFont="1" applyBorder="1" applyAlignment="1">
      <alignment horizontal="center" vertical="center"/>
    </xf>
    <xf numFmtId="3" fontId="46" fillId="0" borderId="3" xfId="42" applyNumberFormat="1" applyFont="1" applyBorder="1" applyAlignment="1">
      <alignment horizontal="center" vertical="center" wrapText="1"/>
    </xf>
    <xf numFmtId="0" fontId="37" fillId="0" borderId="0" xfId="0" applyFont="1"/>
    <xf numFmtId="4" fontId="37" fillId="35" borderId="0" xfId="0" applyNumberFormat="1" applyFont="1" applyFill="1"/>
    <xf numFmtId="4" fontId="37" fillId="35" borderId="0" xfId="0" applyNumberFormat="1" applyFont="1" applyFill="1" applyAlignment="1">
      <alignment horizontal="center"/>
    </xf>
    <xf numFmtId="0" fontId="45" fillId="0" borderId="17" xfId="42" applyFont="1" applyBorder="1" applyAlignment="1">
      <alignment vertical="center" wrapText="1"/>
    </xf>
    <xf numFmtId="0" fontId="45" fillId="0" borderId="17" xfId="42" applyFont="1" applyBorder="1" applyAlignment="1">
      <alignment vertical="center"/>
    </xf>
    <xf numFmtId="3" fontId="45" fillId="0" borderId="17" xfId="42" applyNumberFormat="1" applyFont="1" applyBorder="1" applyAlignment="1">
      <alignment horizontal="center" vertical="center" wrapText="1"/>
    </xf>
    <xf numFmtId="4" fontId="45" fillId="0" borderId="17" xfId="42" quotePrefix="1" applyNumberFormat="1" applyFont="1" applyBorder="1" applyAlignment="1">
      <alignment horizontal="center" vertical="center" wrapText="1"/>
    </xf>
    <xf numFmtId="4" fontId="34" fillId="0" borderId="3" xfId="0" applyNumberFormat="1" applyFont="1" applyBorder="1" applyAlignment="1">
      <alignment wrapText="1"/>
    </xf>
    <xf numFmtId="4" fontId="38" fillId="0" borderId="3" xfId="0" applyNumberFormat="1" applyFont="1" applyBorder="1" applyAlignment="1">
      <alignment horizontal="center"/>
    </xf>
    <xf numFmtId="4" fontId="53" fillId="0" borderId="3" xfId="0" applyNumberFormat="1" applyFont="1" applyBorder="1" applyAlignment="1">
      <alignment horizontal="center"/>
    </xf>
    <xf numFmtId="0" fontId="34" fillId="0" borderId="0" xfId="0" applyFont="1" applyAlignment="1">
      <alignment wrapText="1"/>
    </xf>
    <xf numFmtId="4" fontId="34" fillId="0" borderId="0" xfId="0" applyNumberFormat="1" applyFont="1" applyAlignment="1">
      <alignment horizontal="center"/>
    </xf>
    <xf numFmtId="4" fontId="46" fillId="0" borderId="3" xfId="0" applyNumberFormat="1" applyFont="1" applyBorder="1" applyAlignment="1">
      <alignment horizontal="center"/>
    </xf>
    <xf numFmtId="0" fontId="48" fillId="3" borderId="17" xfId="0" applyFont="1" applyFill="1" applyBorder="1" applyAlignment="1">
      <alignment horizontal="center" vertical="center" wrapText="1"/>
    </xf>
    <xf numFmtId="4" fontId="48" fillId="3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3" fillId="0" borderId="1" xfId="0" quotePrefix="1" applyFont="1" applyBorder="1" applyAlignment="1">
      <alignment horizont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/>
    </xf>
    <xf numFmtId="0" fontId="46" fillId="2" borderId="21" xfId="0" quotePrefix="1" applyFont="1" applyFill="1" applyBorder="1" applyAlignment="1">
      <alignment horizontal="left" vertical="center"/>
    </xf>
    <xf numFmtId="0" fontId="46" fillId="2" borderId="22" xfId="0" quotePrefix="1" applyFont="1" applyFill="1" applyBorder="1" applyAlignment="1">
      <alignment horizontal="left" vertical="center" wrapText="1"/>
    </xf>
    <xf numFmtId="4" fontId="47" fillId="2" borderId="16" xfId="0" applyNumberFormat="1" applyFont="1" applyFill="1" applyBorder="1" applyAlignment="1">
      <alignment horizontal="right"/>
    </xf>
    <xf numFmtId="4" fontId="34" fillId="0" borderId="16" xfId="0" applyNumberFormat="1" applyFont="1" applyBorder="1"/>
    <xf numFmtId="0" fontId="45" fillId="2" borderId="16" xfId="0" quotePrefix="1" applyFont="1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right" wrapText="1"/>
    </xf>
    <xf numFmtId="4" fontId="44" fillId="37" borderId="3" xfId="0" applyNumberFormat="1" applyFont="1" applyFill="1" applyBorder="1"/>
    <xf numFmtId="0" fontId="46" fillId="0" borderId="3" xfId="42" applyFont="1" applyBorder="1" applyAlignment="1">
      <alignment horizontal="left" vertical="center"/>
    </xf>
    <xf numFmtId="3" fontId="46" fillId="0" borderId="3" xfId="42" applyNumberFormat="1" applyFont="1" applyBorder="1" applyAlignment="1">
      <alignment horizontal="right" vertical="center" wrapText="1"/>
    </xf>
    <xf numFmtId="3" fontId="46" fillId="0" borderId="3" xfId="42" applyNumberFormat="1" applyFont="1" applyBorder="1" applyAlignment="1">
      <alignment horizontal="right" wrapText="1"/>
    </xf>
    <xf numFmtId="0" fontId="34" fillId="0" borderId="3" xfId="0" applyFont="1" applyBorder="1" applyAlignment="1">
      <alignment horizontal="left" wrapText="1"/>
    </xf>
    <xf numFmtId="4" fontId="37" fillId="0" borderId="3" xfId="0" applyNumberFormat="1" applyFont="1" applyBorder="1" applyAlignment="1">
      <alignment horizontal="right"/>
    </xf>
    <xf numFmtId="0" fontId="46" fillId="0" borderId="3" xfId="42" applyFont="1" applyBorder="1" applyAlignment="1">
      <alignment horizontal="right" vertical="center" wrapText="1"/>
    </xf>
    <xf numFmtId="0" fontId="34" fillId="0" borderId="3" xfId="0" applyFont="1" applyBorder="1" applyAlignment="1">
      <alignment horizontal="right"/>
    </xf>
    <xf numFmtId="0" fontId="34" fillId="0" borderId="3" xfId="0" applyFont="1" applyBorder="1" applyAlignment="1">
      <alignment horizontal="left" vertical="top"/>
    </xf>
    <xf numFmtId="0" fontId="46" fillId="0" borderId="3" xfId="42" applyFont="1" applyBorder="1" applyAlignment="1">
      <alignment horizontal="left" vertical="top" wrapText="1"/>
    </xf>
    <xf numFmtId="4" fontId="37" fillId="36" borderId="3" xfId="0" applyNumberFormat="1" applyFont="1" applyFill="1" applyBorder="1" applyAlignment="1">
      <alignment horizontal="right" vertical="center"/>
    </xf>
    <xf numFmtId="4" fontId="37" fillId="36" borderId="3" xfId="0" applyNumberFormat="1" applyFont="1" applyFill="1" applyBorder="1" applyAlignment="1">
      <alignment horizontal="right"/>
    </xf>
    <xf numFmtId="0" fontId="46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3" borderId="1" xfId="0" quotePrefix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48" fillId="3" borderId="28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wrapText="1"/>
    </xf>
    <xf numFmtId="0" fontId="50" fillId="0" borderId="23" xfId="0" quotePrefix="1" applyFont="1" applyBorder="1" applyAlignment="1">
      <alignment horizontal="center" vertical="center"/>
    </xf>
    <xf numFmtId="0" fontId="50" fillId="0" borderId="24" xfId="0" quotePrefix="1" applyFont="1" applyBorder="1" applyAlignment="1">
      <alignment horizontal="center" vertical="center"/>
    </xf>
    <xf numFmtId="0" fontId="50" fillId="0" borderId="25" xfId="0" quotePrefix="1" applyFont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3" fontId="45" fillId="0" borderId="20" xfId="15" applyNumberFormat="1" applyFont="1" applyFill="1" applyBorder="1" applyAlignment="1">
      <alignment horizontal="left" vertical="center" wrapText="1"/>
    </xf>
    <xf numFmtId="3" fontId="45" fillId="0" borderId="0" xfId="15" applyNumberFormat="1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3" fontId="45" fillId="0" borderId="18" xfId="42" applyNumberFormat="1" applyFont="1" applyBorder="1" applyAlignment="1">
      <alignment horizontal="left" wrapText="1"/>
    </xf>
    <xf numFmtId="0" fontId="37" fillId="0" borderId="19" xfId="0" applyFont="1" applyBorder="1" applyAlignment="1">
      <alignment horizontal="left" vertical="center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Obično 2" xfId="42"/>
    <cellStyle name="Obično 3" xfId="43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2"/>
  <sheetViews>
    <sheetView tabSelected="1" topLeftCell="A7" zoomScaleNormal="100" workbookViewId="0">
      <selection activeCell="B1" sqref="B1:I1"/>
    </sheetView>
  </sheetViews>
  <sheetFormatPr defaultRowHeight="15"/>
  <cols>
    <col min="6" max="6" width="25.28515625" customWidth="1"/>
    <col min="7" max="7" width="19.28515625" customWidth="1"/>
    <col min="8" max="8" width="25.28515625" customWidth="1"/>
    <col min="9" max="9" width="33" customWidth="1"/>
    <col min="10" max="10" width="25.28515625" customWidth="1"/>
  </cols>
  <sheetData>
    <row r="1" spans="2:10" ht="42" customHeight="1">
      <c r="B1" s="218" t="s">
        <v>218</v>
      </c>
      <c r="C1" s="218"/>
      <c r="D1" s="218"/>
      <c r="E1" s="218"/>
      <c r="F1" s="218"/>
      <c r="G1" s="218"/>
      <c r="H1" s="218"/>
      <c r="I1" s="218"/>
      <c r="J1" s="7"/>
    </row>
    <row r="2" spans="2:10" ht="11.25" customHeight="1">
      <c r="B2" s="177"/>
      <c r="C2" s="177"/>
      <c r="D2" s="177"/>
      <c r="E2" s="177"/>
      <c r="F2" s="177"/>
      <c r="G2" s="177"/>
      <c r="H2" s="177"/>
      <c r="I2" s="177"/>
      <c r="J2" s="7"/>
    </row>
    <row r="3" spans="2:10" ht="18" customHeight="1">
      <c r="B3" s="225" t="s">
        <v>167</v>
      </c>
      <c r="C3" s="225"/>
      <c r="D3" s="225"/>
      <c r="E3" s="225"/>
      <c r="F3" s="225"/>
      <c r="G3" s="225"/>
      <c r="H3" s="225"/>
      <c r="I3" s="225"/>
      <c r="J3" s="2"/>
    </row>
    <row r="4" spans="2:10" ht="18" customHeight="1">
      <c r="B4" s="14"/>
      <c r="C4" s="14"/>
      <c r="D4" s="14"/>
      <c r="E4" s="14"/>
      <c r="F4" s="14"/>
      <c r="G4" s="14"/>
      <c r="H4" s="14"/>
      <c r="I4" s="14"/>
      <c r="J4" s="2"/>
    </row>
    <row r="5" spans="2:10" ht="15.75" customHeight="1">
      <c r="B5" s="228" t="s">
        <v>8</v>
      </c>
      <c r="C5" s="228"/>
      <c r="D5" s="228"/>
      <c r="E5" s="228"/>
      <c r="F5" s="228"/>
      <c r="G5" s="228"/>
      <c r="H5" s="228"/>
      <c r="I5" s="228"/>
      <c r="J5" s="6"/>
    </row>
    <row r="6" spans="2:10" ht="18">
      <c r="B6" s="226"/>
      <c r="C6" s="226"/>
      <c r="D6" s="226"/>
      <c r="E6" s="226"/>
      <c r="F6" s="226"/>
      <c r="G6" s="226"/>
      <c r="H6" s="226"/>
      <c r="I6" s="226"/>
      <c r="J6" s="3"/>
    </row>
    <row r="7" spans="2:10" ht="18" customHeight="1">
      <c r="B7" s="227" t="s">
        <v>27</v>
      </c>
      <c r="C7" s="227"/>
      <c r="D7" s="227"/>
      <c r="E7" s="227"/>
      <c r="F7" s="227"/>
      <c r="G7" s="227"/>
      <c r="H7" s="227"/>
      <c r="I7" s="227"/>
      <c r="J7" s="5"/>
    </row>
    <row r="8" spans="2:10" ht="18" customHeight="1">
      <c r="B8" s="227"/>
      <c r="C8" s="227"/>
      <c r="D8" s="227"/>
      <c r="E8" s="227"/>
      <c r="F8" s="227"/>
      <c r="G8" s="227"/>
      <c r="H8" s="227"/>
      <c r="I8" s="227"/>
      <c r="J8" s="5"/>
    </row>
    <row r="9" spans="2:10" ht="18" customHeight="1">
      <c r="B9" s="229" t="s">
        <v>28</v>
      </c>
      <c r="C9" s="229"/>
      <c r="D9" s="229"/>
      <c r="E9" s="229"/>
      <c r="F9" s="229"/>
      <c r="G9" s="186"/>
      <c r="H9" s="13"/>
      <c r="I9" s="13"/>
    </row>
    <row r="10" spans="2:10" ht="25.5">
      <c r="B10" s="222" t="s">
        <v>7</v>
      </c>
      <c r="C10" s="222"/>
      <c r="D10" s="222"/>
      <c r="E10" s="222"/>
      <c r="F10" s="222"/>
      <c r="G10" s="8"/>
      <c r="H10" s="8" t="s">
        <v>25</v>
      </c>
      <c r="I10" s="8" t="s">
        <v>30</v>
      </c>
    </row>
    <row r="11" spans="2:10">
      <c r="B11" s="223">
        <v>1</v>
      </c>
      <c r="C11" s="223"/>
      <c r="D11" s="223"/>
      <c r="E11" s="223"/>
      <c r="F11" s="224"/>
      <c r="G11" s="185"/>
      <c r="H11" s="11">
        <v>2</v>
      </c>
      <c r="I11" s="11">
        <v>3</v>
      </c>
    </row>
    <row r="12" spans="2:10" ht="15.75">
      <c r="B12" s="221" t="s">
        <v>14</v>
      </c>
      <c r="C12" s="217"/>
      <c r="D12" s="217"/>
      <c r="E12" s="217"/>
      <c r="F12" s="213"/>
      <c r="G12" s="184"/>
      <c r="H12" s="89">
        <v>623540.67000000004</v>
      </c>
      <c r="I12" s="178">
        <v>578788.01</v>
      </c>
    </row>
    <row r="13" spans="2:10">
      <c r="B13" s="208" t="s">
        <v>13</v>
      </c>
      <c r="C13" s="213"/>
      <c r="D13" s="213"/>
      <c r="E13" s="213"/>
      <c r="F13" s="213"/>
      <c r="G13" s="184"/>
      <c r="H13" s="178"/>
      <c r="I13" s="178">
        <v>0</v>
      </c>
    </row>
    <row r="14" spans="2:10">
      <c r="B14" s="208" t="s">
        <v>168</v>
      </c>
      <c r="C14" s="209"/>
      <c r="D14" s="209"/>
      <c r="E14" s="209"/>
      <c r="F14" s="210"/>
      <c r="G14" s="187"/>
      <c r="H14" s="178"/>
      <c r="I14" s="178">
        <v>10.51</v>
      </c>
    </row>
    <row r="15" spans="2:10">
      <c r="B15" s="219" t="s">
        <v>0</v>
      </c>
      <c r="C15" s="215"/>
      <c r="D15" s="215"/>
      <c r="E15" s="215"/>
      <c r="F15" s="220"/>
      <c r="G15" s="12"/>
      <c r="H15" s="179">
        <f>SUM(H12:H14)</f>
        <v>623540.67000000004</v>
      </c>
      <c r="I15" s="179">
        <f>I12+I14</f>
        <v>578798.52</v>
      </c>
    </row>
    <row r="16" spans="2:10">
      <c r="B16" s="216" t="s">
        <v>15</v>
      </c>
      <c r="C16" s="217"/>
      <c r="D16" s="217"/>
      <c r="E16" s="217"/>
      <c r="F16" s="217"/>
      <c r="G16" s="182"/>
      <c r="H16" s="178"/>
      <c r="I16" s="193">
        <v>574704.07999999996</v>
      </c>
    </row>
    <row r="17" spans="2:10">
      <c r="B17" s="208" t="s">
        <v>16</v>
      </c>
      <c r="C17" s="213"/>
      <c r="D17" s="213"/>
      <c r="E17" s="213"/>
      <c r="F17" s="213"/>
      <c r="G17" s="184"/>
      <c r="H17" s="178"/>
      <c r="I17" s="193">
        <v>10280.549999999999</v>
      </c>
    </row>
    <row r="18" spans="2:10">
      <c r="B18" s="4" t="s">
        <v>1</v>
      </c>
      <c r="C18" s="12"/>
      <c r="D18" s="12"/>
      <c r="E18" s="12"/>
      <c r="F18" s="12"/>
      <c r="G18" s="12"/>
      <c r="H18" s="179">
        <v>623540.67000000004</v>
      </c>
      <c r="I18" s="179">
        <v>584984.63</v>
      </c>
    </row>
    <row r="19" spans="2:10">
      <c r="B19" s="214" t="s">
        <v>2</v>
      </c>
      <c r="C19" s="215"/>
      <c r="D19" s="215"/>
      <c r="E19" s="215"/>
      <c r="F19" s="215"/>
      <c r="G19" s="183"/>
      <c r="H19" s="180"/>
      <c r="I19" s="180">
        <v>-6186.11</v>
      </c>
    </row>
    <row r="20" spans="2:10" ht="18">
      <c r="B20" s="207"/>
      <c r="C20" s="207"/>
      <c r="D20" s="207"/>
      <c r="E20" s="207"/>
      <c r="F20" s="207"/>
      <c r="G20" s="207"/>
      <c r="H20" s="207"/>
      <c r="I20" s="207"/>
      <c r="J20" s="1"/>
    </row>
    <row r="21" spans="2:10" ht="18" customHeight="1">
      <c r="B21" s="211"/>
      <c r="C21" s="211"/>
      <c r="D21" s="211"/>
      <c r="E21" s="211"/>
      <c r="F21" s="211"/>
      <c r="G21" s="181"/>
      <c r="H21" s="13"/>
      <c r="I21" s="13"/>
      <c r="J21" s="1"/>
    </row>
    <row r="22" spans="2:10" ht="22.15" customHeight="1">
      <c r="B22" s="212"/>
      <c r="C22" s="212"/>
      <c r="D22" s="212"/>
      <c r="E22" s="212"/>
      <c r="F22" s="9"/>
      <c r="G22" s="9"/>
      <c r="H22" s="9"/>
      <c r="I22" s="9"/>
    </row>
  </sheetData>
  <mergeCells count="19">
    <mergeCell ref="B1:I1"/>
    <mergeCell ref="B15:F15"/>
    <mergeCell ref="B12:F12"/>
    <mergeCell ref="B13:F13"/>
    <mergeCell ref="B10:F10"/>
    <mergeCell ref="B11:F11"/>
    <mergeCell ref="B3:I3"/>
    <mergeCell ref="B6:I6"/>
    <mergeCell ref="B8:I8"/>
    <mergeCell ref="B7:I7"/>
    <mergeCell ref="B5:I5"/>
    <mergeCell ref="B9:F9"/>
    <mergeCell ref="B20:I20"/>
    <mergeCell ref="B14:F14"/>
    <mergeCell ref="B21:F21"/>
    <mergeCell ref="B22:E22"/>
    <mergeCell ref="B17:F17"/>
    <mergeCell ref="B19:F19"/>
    <mergeCell ref="B16:F16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97"/>
  <sheetViews>
    <sheetView topLeftCell="B1" zoomScale="90" zoomScaleNormal="90" workbookViewId="0">
      <selection activeCell="L35" sqref="L35"/>
    </sheetView>
  </sheetViews>
  <sheetFormatPr defaultRowHeight="1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8.5703125" customWidth="1"/>
    <col min="7" max="8" width="25.28515625" customWidth="1"/>
    <col min="9" max="9" width="25.28515625" style="19" customWidth="1"/>
    <col min="10" max="10" width="25.28515625" customWidth="1"/>
    <col min="11" max="11" width="15.7109375" customWidth="1"/>
    <col min="12" max="12" width="15.7109375" style="19" customWidth="1"/>
    <col min="13" max="13" width="11" bestFit="1" customWidth="1"/>
  </cols>
  <sheetData>
    <row r="1" spans="2:12" ht="15.75" thickBot="1"/>
    <row r="2" spans="2:12" ht="15.75" customHeight="1">
      <c r="B2" s="230" t="s">
        <v>165</v>
      </c>
      <c r="C2" s="231"/>
      <c r="D2" s="231"/>
      <c r="E2" s="231"/>
      <c r="F2" s="230" t="s">
        <v>166</v>
      </c>
      <c r="G2" s="231"/>
      <c r="H2" s="231"/>
      <c r="I2" s="231"/>
      <c r="J2" s="231"/>
      <c r="K2" s="231"/>
      <c r="L2" s="235"/>
    </row>
    <row r="3" spans="2:12" ht="15.75" customHeight="1">
      <c r="B3" s="232"/>
      <c r="C3" s="227"/>
      <c r="D3" s="227"/>
      <c r="E3" s="227"/>
      <c r="F3" s="232"/>
      <c r="G3" s="227"/>
      <c r="H3" s="227"/>
      <c r="I3" s="227"/>
      <c r="J3" s="227"/>
      <c r="K3" s="227"/>
      <c r="L3" s="236"/>
    </row>
    <row r="4" spans="2:12" ht="15.75" customHeight="1">
      <c r="B4" s="232"/>
      <c r="C4" s="227"/>
      <c r="D4" s="227"/>
      <c r="E4" s="227"/>
      <c r="F4" s="232"/>
      <c r="G4" s="227"/>
      <c r="H4" s="227"/>
      <c r="I4" s="227"/>
      <c r="J4" s="227"/>
      <c r="K4" s="227"/>
      <c r="L4" s="236"/>
    </row>
    <row r="5" spans="2:12" ht="18" customHeight="1" thickBot="1">
      <c r="B5" s="233"/>
      <c r="C5" s="234"/>
      <c r="D5" s="234"/>
      <c r="E5" s="234"/>
      <c r="F5" s="233"/>
      <c r="G5" s="234"/>
      <c r="H5" s="234"/>
      <c r="I5" s="234"/>
      <c r="J5" s="234"/>
      <c r="K5" s="234"/>
      <c r="L5" s="237"/>
    </row>
    <row r="6" spans="2:12" ht="45" customHeight="1">
      <c r="B6" s="244" t="s">
        <v>7</v>
      </c>
      <c r="C6" s="245"/>
      <c r="D6" s="245"/>
      <c r="E6" s="245"/>
      <c r="F6" s="246"/>
      <c r="G6" s="175" t="s">
        <v>147</v>
      </c>
      <c r="H6" s="175" t="s">
        <v>148</v>
      </c>
      <c r="I6" s="176" t="s">
        <v>140</v>
      </c>
      <c r="J6" s="175" t="s">
        <v>29</v>
      </c>
      <c r="K6" s="175" t="s">
        <v>12</v>
      </c>
      <c r="L6" s="176" t="s">
        <v>26</v>
      </c>
    </row>
    <row r="7" spans="2:12">
      <c r="B7" s="238">
        <v>1</v>
      </c>
      <c r="C7" s="239"/>
      <c r="D7" s="239"/>
      <c r="E7" s="239"/>
      <c r="F7" s="240"/>
      <c r="G7" s="32">
        <v>2</v>
      </c>
      <c r="H7" s="32">
        <v>3</v>
      </c>
      <c r="I7" s="69">
        <v>4</v>
      </c>
      <c r="J7" s="32">
        <v>5</v>
      </c>
      <c r="K7" s="32" t="s">
        <v>21</v>
      </c>
      <c r="L7" s="59" t="s">
        <v>22</v>
      </c>
    </row>
    <row r="8" spans="2:12" ht="28.5" customHeight="1">
      <c r="B8" s="34">
        <v>6</v>
      </c>
      <c r="C8" s="34"/>
      <c r="D8" s="34"/>
      <c r="E8" s="34"/>
      <c r="F8" s="34" t="s">
        <v>3</v>
      </c>
      <c r="G8" s="120">
        <v>494694.28</v>
      </c>
      <c r="H8" s="120"/>
      <c r="I8" s="120">
        <v>623540.67000000004</v>
      </c>
      <c r="J8" s="120">
        <v>578788.01</v>
      </c>
      <c r="K8" s="60"/>
      <c r="L8" s="194">
        <f t="shared" ref="L8:L29" si="0">J8/I8*100</f>
        <v>92.822816192566876</v>
      </c>
    </row>
    <row r="9" spans="2:12" ht="28.5">
      <c r="B9" s="39"/>
      <c r="C9" s="39">
        <v>63</v>
      </c>
      <c r="D9" s="40"/>
      <c r="E9" s="40"/>
      <c r="F9" s="39" t="s">
        <v>10</v>
      </c>
      <c r="G9" s="74">
        <v>409723.14</v>
      </c>
      <c r="H9" s="74"/>
      <c r="I9" s="74">
        <v>547857.76</v>
      </c>
      <c r="J9" s="75">
        <v>510205.2</v>
      </c>
      <c r="K9" s="61"/>
      <c r="L9" s="61">
        <f t="shared" si="0"/>
        <v>93.127311001308072</v>
      </c>
    </row>
    <row r="10" spans="2:12" ht="29.25" customHeight="1">
      <c r="B10" s="44"/>
      <c r="C10" s="44"/>
      <c r="D10" s="44">
        <v>636</v>
      </c>
      <c r="E10" s="43"/>
      <c r="F10" s="44" t="s">
        <v>31</v>
      </c>
      <c r="G10" s="45">
        <v>398515.13</v>
      </c>
      <c r="H10" s="45"/>
      <c r="I10" s="45">
        <v>0</v>
      </c>
      <c r="J10" s="38">
        <v>497980.05</v>
      </c>
      <c r="K10" s="37"/>
      <c r="L10" s="37"/>
    </row>
    <row r="11" spans="2:12" ht="23.25" customHeight="1">
      <c r="B11" s="41"/>
      <c r="C11" s="41"/>
      <c r="D11" s="41"/>
      <c r="E11" s="41">
        <v>63612</v>
      </c>
      <c r="F11" s="41" t="s">
        <v>32</v>
      </c>
      <c r="G11" s="42"/>
      <c r="H11" s="42"/>
      <c r="I11" s="42"/>
      <c r="J11" s="36"/>
      <c r="K11" s="26"/>
      <c r="L11" s="26"/>
    </row>
    <row r="12" spans="2:12" ht="28.5">
      <c r="B12" s="44"/>
      <c r="C12" s="44"/>
      <c r="D12" s="44">
        <v>636</v>
      </c>
      <c r="E12" s="44"/>
      <c r="F12" s="100" t="s">
        <v>33</v>
      </c>
      <c r="G12" s="49">
        <v>398515.13</v>
      </c>
      <c r="H12" s="45"/>
      <c r="I12" s="45"/>
      <c r="J12" s="37">
        <v>497980.05</v>
      </c>
      <c r="K12" s="37"/>
      <c r="L12" s="37">
        <v>10</v>
      </c>
    </row>
    <row r="13" spans="2:12" ht="30">
      <c r="B13" s="41"/>
      <c r="C13" s="41"/>
      <c r="D13" s="41"/>
      <c r="E13" s="41">
        <v>6361</v>
      </c>
      <c r="F13" s="47" t="s">
        <v>34</v>
      </c>
      <c r="G13" s="42">
        <v>393040.39</v>
      </c>
      <c r="H13" s="42"/>
      <c r="I13" s="42">
        <v>535067.93999999994</v>
      </c>
      <c r="J13" s="26">
        <v>491117.36</v>
      </c>
      <c r="K13" s="26"/>
      <c r="L13" s="26">
        <v>57</v>
      </c>
    </row>
    <row r="14" spans="2:12" ht="30">
      <c r="B14" s="41"/>
      <c r="C14" s="41"/>
      <c r="D14" s="41"/>
      <c r="E14" s="41">
        <v>6362</v>
      </c>
      <c r="F14" s="47" t="s">
        <v>35</v>
      </c>
      <c r="G14" s="42">
        <v>5474.74</v>
      </c>
      <c r="H14" s="42"/>
      <c r="I14" s="42">
        <v>6636.14</v>
      </c>
      <c r="J14" s="26">
        <v>6862.69</v>
      </c>
      <c r="K14" s="26"/>
      <c r="L14" s="26">
        <f t="shared" si="0"/>
        <v>103.41388216644012</v>
      </c>
    </row>
    <row r="15" spans="2:12" ht="28.5">
      <c r="B15" s="44"/>
      <c r="C15" s="44"/>
      <c r="D15" s="44">
        <v>639</v>
      </c>
      <c r="E15" s="44"/>
      <c r="F15" s="100" t="s">
        <v>36</v>
      </c>
      <c r="G15" s="45">
        <v>11208.01</v>
      </c>
      <c r="H15" s="45"/>
      <c r="I15" s="45"/>
      <c r="J15" s="37">
        <v>12225.15</v>
      </c>
      <c r="K15" s="37"/>
      <c r="L15" s="37">
        <v>0</v>
      </c>
    </row>
    <row r="16" spans="2:12" ht="28.5">
      <c r="B16" s="44"/>
      <c r="C16" s="44"/>
      <c r="D16" s="44"/>
      <c r="E16" s="44">
        <v>6391</v>
      </c>
      <c r="F16" s="100" t="s">
        <v>174</v>
      </c>
      <c r="G16" s="45"/>
      <c r="H16" s="45"/>
      <c r="I16" s="45"/>
      <c r="J16" s="37"/>
      <c r="K16" s="37"/>
      <c r="L16" s="37">
        <v>0</v>
      </c>
    </row>
    <row r="17" spans="2:12" ht="30">
      <c r="B17" s="41"/>
      <c r="C17" s="41"/>
      <c r="D17" s="41"/>
      <c r="E17" s="41">
        <v>6393</v>
      </c>
      <c r="F17" s="47" t="s">
        <v>37</v>
      </c>
      <c r="G17" s="42">
        <v>8478.73</v>
      </c>
      <c r="H17" s="42"/>
      <c r="I17" s="42">
        <v>6153.68</v>
      </c>
      <c r="J17" s="26">
        <v>6153.68</v>
      </c>
      <c r="K17" s="26"/>
      <c r="L17" s="26">
        <v>30.2</v>
      </c>
    </row>
    <row r="18" spans="2:12" ht="40.5" customHeight="1">
      <c r="B18" s="54"/>
      <c r="C18" s="54">
        <v>65</v>
      </c>
      <c r="D18" s="54"/>
      <c r="E18" s="54"/>
      <c r="F18" s="63" t="s">
        <v>38</v>
      </c>
      <c r="G18" s="74">
        <v>1340.5</v>
      </c>
      <c r="H18" s="74"/>
      <c r="I18" s="74">
        <v>1194.5</v>
      </c>
      <c r="J18" s="75">
        <v>554</v>
      </c>
      <c r="K18" s="35" t="s">
        <v>190</v>
      </c>
      <c r="L18" s="35" t="s">
        <v>190</v>
      </c>
    </row>
    <row r="19" spans="2:12" ht="30" customHeight="1">
      <c r="B19" s="44"/>
      <c r="C19" s="44"/>
      <c r="D19" s="44">
        <v>652</v>
      </c>
      <c r="E19" s="44"/>
      <c r="F19" s="100" t="s">
        <v>39</v>
      </c>
      <c r="G19" s="45"/>
      <c r="H19" s="45"/>
      <c r="I19" s="45"/>
      <c r="J19" s="37"/>
      <c r="K19" s="37" t="e">
        <f t="shared" ref="K19:K29" si="1">J19/G19*100</f>
        <v>#DIV/0!</v>
      </c>
      <c r="L19" s="37"/>
    </row>
    <row r="20" spans="2:12" ht="27.75" customHeight="1">
      <c r="B20" s="41"/>
      <c r="C20" s="41"/>
      <c r="D20" s="41"/>
      <c r="E20" s="41">
        <v>6526</v>
      </c>
      <c r="F20" s="47" t="s">
        <v>40</v>
      </c>
      <c r="G20" s="42">
        <v>1340.5</v>
      </c>
      <c r="H20" s="42"/>
      <c r="I20" s="42">
        <v>1194.5</v>
      </c>
      <c r="J20" s="26">
        <v>554</v>
      </c>
      <c r="K20" s="26"/>
      <c r="L20" s="26">
        <v>41.5</v>
      </c>
    </row>
    <row r="21" spans="2:12" ht="33" customHeight="1">
      <c r="B21" s="53"/>
      <c r="C21" s="54">
        <v>67</v>
      </c>
      <c r="D21" s="53"/>
      <c r="E21" s="53"/>
      <c r="F21" s="63" t="s">
        <v>41</v>
      </c>
      <c r="G21" s="74">
        <v>83630.64</v>
      </c>
      <c r="H21" s="74"/>
      <c r="I21" s="74">
        <v>58383.33</v>
      </c>
      <c r="J21" s="77">
        <v>67748.81</v>
      </c>
      <c r="K21" s="61"/>
      <c r="L21" s="61">
        <v>29.66</v>
      </c>
    </row>
    <row r="22" spans="2:12" ht="30.75" customHeight="1">
      <c r="B22" s="44"/>
      <c r="C22" s="44"/>
      <c r="D22" s="44">
        <v>671</v>
      </c>
      <c r="E22" s="44"/>
      <c r="F22" s="100" t="s">
        <v>42</v>
      </c>
      <c r="G22" s="45">
        <v>83630.64</v>
      </c>
      <c r="H22" s="45"/>
      <c r="I22" s="45">
        <v>58383.33</v>
      </c>
      <c r="J22" s="37">
        <v>67748.81</v>
      </c>
      <c r="K22" s="37"/>
      <c r="L22" s="37">
        <v>29.22</v>
      </c>
    </row>
    <row r="23" spans="2:12" ht="27.75" customHeight="1">
      <c r="B23" s="41"/>
      <c r="C23" s="41"/>
      <c r="D23" s="41"/>
      <c r="E23" s="41">
        <v>6711</v>
      </c>
      <c r="F23" s="47" t="s">
        <v>43</v>
      </c>
      <c r="G23" s="42">
        <v>64562.92</v>
      </c>
      <c r="H23" s="42"/>
      <c r="I23" s="42">
        <v>54233.25</v>
      </c>
      <c r="J23" s="26">
        <v>63598.73</v>
      </c>
      <c r="K23" s="26"/>
      <c r="L23" s="26" t="s">
        <v>190</v>
      </c>
    </row>
    <row r="24" spans="2:12" ht="27.75" customHeight="1">
      <c r="B24" s="41"/>
      <c r="C24" s="41"/>
      <c r="D24" s="41"/>
      <c r="E24" s="41">
        <v>6712</v>
      </c>
      <c r="F24" s="47" t="s">
        <v>44</v>
      </c>
      <c r="G24" s="42">
        <v>19067.72</v>
      </c>
      <c r="H24" s="42"/>
      <c r="I24" s="42">
        <v>4150.08</v>
      </c>
      <c r="J24" s="26">
        <v>4150.08</v>
      </c>
      <c r="K24" s="26"/>
      <c r="L24" s="26" t="s">
        <v>190</v>
      </c>
    </row>
    <row r="25" spans="2:12" ht="27.75" customHeight="1">
      <c r="B25" s="53"/>
      <c r="C25" s="54">
        <v>68</v>
      </c>
      <c r="D25" s="53"/>
      <c r="E25" s="53"/>
      <c r="F25" s="63" t="s">
        <v>45</v>
      </c>
      <c r="G25" s="86"/>
      <c r="H25" s="86"/>
      <c r="I25" s="74"/>
      <c r="J25" s="77"/>
      <c r="K25" s="61"/>
      <c r="L25" s="61" t="e">
        <f t="shared" si="0"/>
        <v>#DIV/0!</v>
      </c>
    </row>
    <row r="26" spans="2:12" ht="27.75" customHeight="1">
      <c r="B26" s="41"/>
      <c r="C26" s="64"/>
      <c r="D26" s="64"/>
      <c r="E26" s="64">
        <v>6831</v>
      </c>
      <c r="F26" s="47" t="s">
        <v>46</v>
      </c>
      <c r="G26" s="42"/>
      <c r="H26" s="42"/>
      <c r="I26" s="42"/>
      <c r="J26" s="26"/>
      <c r="K26" s="26"/>
      <c r="L26" s="26" t="e">
        <f t="shared" si="0"/>
        <v>#DIV/0!</v>
      </c>
    </row>
    <row r="27" spans="2:12" ht="27.75" customHeight="1">
      <c r="B27" s="188"/>
      <c r="C27" s="192">
        <v>92</v>
      </c>
      <c r="D27" s="64"/>
      <c r="E27" s="64"/>
      <c r="F27" s="189" t="s">
        <v>169</v>
      </c>
      <c r="G27" s="190"/>
      <c r="H27" s="190"/>
      <c r="I27" s="190"/>
      <c r="J27" s="191">
        <v>6186.11</v>
      </c>
      <c r="K27" s="191"/>
      <c r="L27" s="191"/>
    </row>
    <row r="28" spans="2:12" ht="27.75" customHeight="1" thickBot="1">
      <c r="B28" s="102"/>
      <c r="C28" s="101">
        <v>42</v>
      </c>
      <c r="D28" s="101"/>
      <c r="E28" s="101"/>
      <c r="F28" s="103" t="s">
        <v>172</v>
      </c>
      <c r="G28" s="104"/>
      <c r="H28" s="104">
        <v>0</v>
      </c>
      <c r="I28" s="104"/>
      <c r="J28" s="105"/>
      <c r="K28" s="105">
        <v>0</v>
      </c>
      <c r="L28" s="105">
        <v>0</v>
      </c>
    </row>
    <row r="29" spans="2:12" ht="43.5" customHeight="1" thickBot="1">
      <c r="B29" s="247" t="s">
        <v>173</v>
      </c>
      <c r="C29" s="248"/>
      <c r="D29" s="248"/>
      <c r="E29" s="248"/>
      <c r="F29" s="249"/>
      <c r="G29" s="106"/>
      <c r="H29" s="106"/>
      <c r="I29" s="106"/>
      <c r="J29" s="107"/>
      <c r="K29" s="107" t="e">
        <f t="shared" si="1"/>
        <v>#DIV/0!</v>
      </c>
      <c r="L29" s="108" t="e">
        <f t="shared" si="0"/>
        <v>#DIV/0!</v>
      </c>
    </row>
    <row r="30" spans="2:12" ht="27.75" customHeight="1">
      <c r="B30" s="15"/>
      <c r="C30" s="15"/>
      <c r="D30" s="16"/>
      <c r="E30" s="16"/>
      <c r="F30" s="17"/>
      <c r="G30" s="18"/>
      <c r="H30" s="18"/>
      <c r="I30" s="62"/>
      <c r="J30" s="19"/>
    </row>
    <row r="31" spans="2:12" ht="18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</row>
    <row r="32" spans="2:12" ht="36.75" customHeight="1">
      <c r="B32" s="241" t="s">
        <v>7</v>
      </c>
      <c r="C32" s="242"/>
      <c r="D32" s="242"/>
      <c r="E32" s="242"/>
      <c r="F32" s="243"/>
      <c r="G32" s="31" t="s">
        <v>147</v>
      </c>
      <c r="H32" s="31" t="s">
        <v>148</v>
      </c>
      <c r="I32" s="58" t="s">
        <v>140</v>
      </c>
      <c r="J32" s="31" t="s">
        <v>29</v>
      </c>
      <c r="K32" s="31" t="s">
        <v>12</v>
      </c>
      <c r="L32" s="58" t="s">
        <v>26</v>
      </c>
    </row>
    <row r="33" spans="2:13">
      <c r="B33" s="238">
        <v>1</v>
      </c>
      <c r="C33" s="239"/>
      <c r="D33" s="239"/>
      <c r="E33" s="239"/>
      <c r="F33" s="240"/>
      <c r="G33" s="32">
        <v>2</v>
      </c>
      <c r="H33" s="32">
        <v>3</v>
      </c>
      <c r="I33" s="69">
        <v>4</v>
      </c>
      <c r="J33" s="32">
        <v>5</v>
      </c>
      <c r="K33" s="32" t="s">
        <v>21</v>
      </c>
      <c r="L33" s="59" t="s">
        <v>22</v>
      </c>
    </row>
    <row r="34" spans="2:13" ht="46.5" customHeight="1">
      <c r="B34" s="33"/>
      <c r="C34" s="33"/>
      <c r="D34" s="33"/>
      <c r="E34" s="33"/>
      <c r="F34" s="121" t="s">
        <v>24</v>
      </c>
      <c r="G34" s="122"/>
      <c r="H34" s="123"/>
      <c r="I34" s="123"/>
      <c r="J34" s="124"/>
      <c r="K34" s="124"/>
      <c r="L34" s="124" t="e">
        <f>J34/I34*100</f>
        <v>#DIV/0!</v>
      </c>
    </row>
    <row r="35" spans="2:13" ht="29.25" customHeight="1">
      <c r="B35" s="34">
        <v>3</v>
      </c>
      <c r="C35" s="34"/>
      <c r="D35" s="34"/>
      <c r="E35" s="34"/>
      <c r="F35" s="34" t="s">
        <v>4</v>
      </c>
      <c r="G35" s="89">
        <v>469605</v>
      </c>
      <c r="H35" s="89"/>
      <c r="I35" s="89">
        <v>623540.67000000004</v>
      </c>
      <c r="J35" s="88">
        <v>574704.07999999996</v>
      </c>
      <c r="K35" s="88"/>
      <c r="L35" s="88">
        <v>19.2</v>
      </c>
      <c r="M35" s="19"/>
    </row>
    <row r="36" spans="2:13" ht="35.25" customHeight="1">
      <c r="B36" s="39"/>
      <c r="C36" s="39">
        <v>31</v>
      </c>
      <c r="D36" s="40"/>
      <c r="E36" s="40"/>
      <c r="F36" s="39" t="s">
        <v>5</v>
      </c>
      <c r="G36" s="74">
        <v>376817.41</v>
      </c>
      <c r="H36" s="74"/>
      <c r="I36" s="74">
        <v>481182.48</v>
      </c>
      <c r="J36" s="75">
        <v>449486.15</v>
      </c>
      <c r="K36" s="76"/>
      <c r="L36" s="76">
        <v>27.3</v>
      </c>
    </row>
    <row r="37" spans="2:13" ht="23.25" customHeight="1">
      <c r="B37" s="70"/>
      <c r="C37" s="70"/>
      <c r="D37" s="70">
        <v>311</v>
      </c>
      <c r="E37" s="70"/>
      <c r="F37" s="70" t="s">
        <v>17</v>
      </c>
      <c r="G37" s="91">
        <v>314157.2</v>
      </c>
      <c r="H37" s="93"/>
      <c r="I37" s="94"/>
      <c r="J37" s="95">
        <v>372642.05</v>
      </c>
      <c r="K37" s="95"/>
      <c r="L37" s="95">
        <v>69</v>
      </c>
    </row>
    <row r="38" spans="2:13">
      <c r="B38" s="41"/>
      <c r="C38" s="41"/>
      <c r="D38" s="41"/>
      <c r="E38" s="41">
        <v>3111</v>
      </c>
      <c r="F38" s="41" t="s">
        <v>18</v>
      </c>
      <c r="G38" s="26">
        <v>314157.2</v>
      </c>
      <c r="H38" s="42"/>
      <c r="I38" s="42">
        <v>410355.37</v>
      </c>
      <c r="J38" s="26">
        <v>372642.05</v>
      </c>
      <c r="K38" s="26"/>
      <c r="L38" s="26">
        <v>69</v>
      </c>
    </row>
    <row r="39" spans="2:13" ht="22.5" customHeight="1">
      <c r="B39" s="70"/>
      <c r="C39" s="70"/>
      <c r="D39" s="70">
        <v>312</v>
      </c>
      <c r="E39" s="70"/>
      <c r="F39" s="70" t="s">
        <v>47</v>
      </c>
      <c r="G39" s="91"/>
      <c r="H39" s="93"/>
      <c r="I39" s="94"/>
      <c r="J39" s="95"/>
      <c r="K39" s="95"/>
      <c r="L39" s="95">
        <v>10.4</v>
      </c>
    </row>
    <row r="40" spans="2:13">
      <c r="B40" s="41"/>
      <c r="C40" s="41"/>
      <c r="D40" s="41"/>
      <c r="E40" s="41">
        <v>3121</v>
      </c>
      <c r="F40" s="41" t="s">
        <v>47</v>
      </c>
      <c r="G40" s="26">
        <v>10833.89</v>
      </c>
      <c r="H40" s="42"/>
      <c r="I40" s="42">
        <v>5574.36</v>
      </c>
      <c r="J40" s="26">
        <v>15211.97</v>
      </c>
      <c r="K40" s="26"/>
      <c r="L40" s="26">
        <v>10.4</v>
      </c>
    </row>
    <row r="41" spans="2:13" ht="22.5" customHeight="1">
      <c r="B41" s="44"/>
      <c r="C41" s="44"/>
      <c r="D41" s="44">
        <v>313</v>
      </c>
      <c r="E41" s="44"/>
      <c r="F41" s="44" t="s">
        <v>48</v>
      </c>
      <c r="G41" s="91"/>
      <c r="H41" s="90"/>
      <c r="I41" s="90"/>
      <c r="J41" s="91"/>
      <c r="K41" s="91"/>
      <c r="L41" s="91">
        <v>69</v>
      </c>
    </row>
    <row r="42" spans="2:13">
      <c r="B42" s="41"/>
      <c r="C42" s="41"/>
      <c r="D42" s="41"/>
      <c r="E42" s="41">
        <v>3132</v>
      </c>
      <c r="F42" s="41" t="s">
        <v>161</v>
      </c>
      <c r="G42" s="26">
        <v>51826.32</v>
      </c>
      <c r="H42" s="42"/>
      <c r="I42" s="42">
        <v>65252.75</v>
      </c>
      <c r="J42" s="26">
        <v>61632.13</v>
      </c>
      <c r="K42" s="26"/>
      <c r="L42" s="26">
        <v>69</v>
      </c>
    </row>
    <row r="43" spans="2:13" ht="33" customHeight="1">
      <c r="B43" s="53"/>
      <c r="C43" s="54">
        <v>32</v>
      </c>
      <c r="D43" s="53"/>
      <c r="E43" s="53"/>
      <c r="F43" s="54" t="s">
        <v>9</v>
      </c>
      <c r="G43" s="77">
        <v>92710.01</v>
      </c>
      <c r="H43" s="74"/>
      <c r="I43" s="74">
        <v>113287.82</v>
      </c>
      <c r="J43" s="77">
        <v>125035.07</v>
      </c>
      <c r="K43" s="78"/>
      <c r="L43" s="78">
        <f t="shared" ref="L43:L89" si="2">J43/I43*100</f>
        <v>110.3693848111827</v>
      </c>
      <c r="M43" s="19"/>
    </row>
    <row r="44" spans="2:13">
      <c r="B44" s="44"/>
      <c r="C44" s="44"/>
      <c r="D44" s="44">
        <v>321</v>
      </c>
      <c r="E44" s="44"/>
      <c r="F44" s="44" t="s">
        <v>19</v>
      </c>
      <c r="G44" s="37">
        <v>33123.86</v>
      </c>
      <c r="H44" s="45"/>
      <c r="I44" s="45">
        <v>44470.3</v>
      </c>
      <c r="J44" s="37">
        <v>38007.919999999998</v>
      </c>
      <c r="K44" s="37"/>
      <c r="L44" s="37">
        <f t="shared" si="2"/>
        <v>85.468098933445461</v>
      </c>
    </row>
    <row r="45" spans="2:13">
      <c r="B45" s="41"/>
      <c r="C45" s="46"/>
      <c r="D45" s="41"/>
      <c r="E45" s="41">
        <v>3211</v>
      </c>
      <c r="F45" s="47" t="s">
        <v>20</v>
      </c>
      <c r="G45" s="26">
        <v>576.72</v>
      </c>
      <c r="H45" s="42"/>
      <c r="I45" s="42">
        <v>671.77</v>
      </c>
      <c r="J45" s="26">
        <v>724.87</v>
      </c>
      <c r="K45" s="26"/>
      <c r="L45" s="26">
        <v>96.98</v>
      </c>
    </row>
    <row r="46" spans="2:13">
      <c r="B46" s="41"/>
      <c r="C46" s="46"/>
      <c r="D46" s="41"/>
      <c r="E46" s="41">
        <v>3212</v>
      </c>
      <c r="F46" s="41" t="s">
        <v>49</v>
      </c>
      <c r="G46" s="26">
        <v>32547.14</v>
      </c>
      <c r="H46" s="42"/>
      <c r="I46" s="42">
        <v>43798.53</v>
      </c>
      <c r="J46" s="26">
        <v>37129.589999999997</v>
      </c>
      <c r="K46" s="26"/>
      <c r="L46" s="26">
        <v>28.6</v>
      </c>
    </row>
    <row r="47" spans="2:13">
      <c r="B47" s="41"/>
      <c r="C47" s="41"/>
      <c r="D47" s="41"/>
      <c r="E47" s="41">
        <v>3213</v>
      </c>
      <c r="F47" s="41" t="s">
        <v>50</v>
      </c>
      <c r="G47" s="26">
        <v>0</v>
      </c>
      <c r="H47" s="42"/>
      <c r="I47" s="42"/>
      <c r="J47" s="36">
        <v>153.46</v>
      </c>
      <c r="K47" s="26"/>
      <c r="L47" s="26" t="e">
        <f t="shared" si="2"/>
        <v>#DIV/0!</v>
      </c>
    </row>
    <row r="48" spans="2:13" ht="21.75" customHeight="1">
      <c r="B48" s="44"/>
      <c r="C48" s="44"/>
      <c r="D48" s="44">
        <v>322</v>
      </c>
      <c r="E48" s="44"/>
      <c r="F48" s="44" t="s">
        <v>51</v>
      </c>
      <c r="G48" s="91">
        <v>19414.5</v>
      </c>
      <c r="H48" s="93"/>
      <c r="I48" s="93">
        <v>16560.150000000001</v>
      </c>
      <c r="J48" s="91">
        <v>32538.62</v>
      </c>
      <c r="K48" s="91"/>
      <c r="L48" s="91">
        <f t="shared" si="2"/>
        <v>196.48747142990851</v>
      </c>
    </row>
    <row r="49" spans="2:12">
      <c r="B49" s="41"/>
      <c r="C49" s="41"/>
      <c r="D49" s="41"/>
      <c r="E49" s="41">
        <v>3221</v>
      </c>
      <c r="F49" s="41" t="s">
        <v>52</v>
      </c>
      <c r="G49" s="26">
        <v>1808.38</v>
      </c>
      <c r="H49" s="42"/>
      <c r="I49" s="42">
        <v>1781.34</v>
      </c>
      <c r="J49" s="26">
        <v>1843.55</v>
      </c>
      <c r="K49" s="26"/>
      <c r="L49" s="26">
        <v>30.5</v>
      </c>
    </row>
    <row r="50" spans="2:12">
      <c r="B50" s="41"/>
      <c r="C50" s="41"/>
      <c r="D50" s="41"/>
      <c r="E50" s="41">
        <v>3222</v>
      </c>
      <c r="F50" s="41" t="s">
        <v>53</v>
      </c>
      <c r="G50" s="26">
        <v>152.18</v>
      </c>
      <c r="H50" s="42"/>
      <c r="I50" s="42">
        <v>149.80000000000001</v>
      </c>
      <c r="J50" s="26">
        <v>18076.28</v>
      </c>
      <c r="K50" s="26"/>
      <c r="L50" s="26">
        <f t="shared" si="2"/>
        <v>12066.942590120159</v>
      </c>
    </row>
    <row r="51" spans="2:12">
      <c r="B51" s="41"/>
      <c r="C51" s="41"/>
      <c r="D51" s="41"/>
      <c r="E51" s="41">
        <v>3223</v>
      </c>
      <c r="F51" s="41" t="s">
        <v>54</v>
      </c>
      <c r="G51" s="26">
        <v>14862.58</v>
      </c>
      <c r="H51" s="42"/>
      <c r="I51" s="42">
        <v>13951.75</v>
      </c>
      <c r="J51" s="26">
        <v>11910.42</v>
      </c>
      <c r="K51" s="26"/>
      <c r="L51" s="26">
        <v>15</v>
      </c>
    </row>
    <row r="52" spans="2:12">
      <c r="B52" s="41"/>
      <c r="C52" s="41"/>
      <c r="D52" s="41"/>
      <c r="E52" s="41">
        <v>3224</v>
      </c>
      <c r="F52" s="41" t="s">
        <v>55</v>
      </c>
      <c r="G52" s="26">
        <v>1986.95</v>
      </c>
      <c r="H52" s="42"/>
      <c r="I52" s="42">
        <v>601.73</v>
      </c>
      <c r="J52" s="26">
        <v>632.84</v>
      </c>
      <c r="K52" s="26"/>
      <c r="L52" s="26">
        <v>0</v>
      </c>
    </row>
    <row r="53" spans="2:12">
      <c r="B53" s="41"/>
      <c r="C53" s="41"/>
      <c r="D53" s="41"/>
      <c r="E53" s="41">
        <v>3225</v>
      </c>
      <c r="F53" s="41" t="s">
        <v>56</v>
      </c>
      <c r="G53" s="26">
        <v>604.41</v>
      </c>
      <c r="H53" s="42"/>
      <c r="I53" s="42">
        <v>75.53</v>
      </c>
      <c r="J53" s="26">
        <v>75.53</v>
      </c>
      <c r="K53" s="26"/>
      <c r="L53" s="26">
        <v>0</v>
      </c>
    </row>
    <row r="54" spans="2:12">
      <c r="B54" s="41"/>
      <c r="C54" s="41"/>
      <c r="D54" s="41"/>
      <c r="E54" s="41">
        <v>3227</v>
      </c>
      <c r="F54" s="41" t="s">
        <v>162</v>
      </c>
      <c r="G54" s="26"/>
      <c r="H54" s="42"/>
      <c r="I54" s="42"/>
      <c r="J54" s="26"/>
      <c r="K54" s="26"/>
      <c r="L54" s="26"/>
    </row>
    <row r="55" spans="2:12" ht="21.75" customHeight="1">
      <c r="B55" s="44"/>
      <c r="C55" s="44"/>
      <c r="D55" s="44">
        <v>323</v>
      </c>
      <c r="E55" s="44"/>
      <c r="F55" s="44" t="s">
        <v>57</v>
      </c>
      <c r="G55" s="91">
        <v>37859.96</v>
      </c>
      <c r="H55" s="93"/>
      <c r="I55" s="93">
        <v>51989.01</v>
      </c>
      <c r="J55" s="91">
        <v>52209.55</v>
      </c>
      <c r="K55" s="91"/>
      <c r="L55" s="91">
        <f t="shared" si="2"/>
        <v>100.42420503871877</v>
      </c>
    </row>
    <row r="56" spans="2:12">
      <c r="B56" s="41"/>
      <c r="C56" s="41"/>
      <c r="D56" s="41"/>
      <c r="E56" s="41">
        <v>3231</v>
      </c>
      <c r="F56" s="41" t="s">
        <v>58</v>
      </c>
      <c r="G56" s="26">
        <v>1095.1500000000001</v>
      </c>
      <c r="H56" s="42"/>
      <c r="I56" s="42">
        <v>1081.4000000000001</v>
      </c>
      <c r="J56" s="26">
        <v>1080.0999999999999</v>
      </c>
      <c r="K56" s="26"/>
      <c r="L56" s="26">
        <f t="shared" si="2"/>
        <v>99.879785463288314</v>
      </c>
    </row>
    <row r="57" spans="2:12">
      <c r="B57" s="41"/>
      <c r="C57" s="41"/>
      <c r="D57" s="41"/>
      <c r="E57" s="41">
        <v>3232</v>
      </c>
      <c r="F57" s="41" t="s">
        <v>59</v>
      </c>
      <c r="G57" s="26">
        <v>1325.05</v>
      </c>
      <c r="H57" s="42"/>
      <c r="I57" s="42">
        <v>1404.26</v>
      </c>
      <c r="J57" s="26">
        <v>1468.03</v>
      </c>
      <c r="K57" s="26"/>
      <c r="L57" s="26">
        <f t="shared" si="2"/>
        <v>104.5411818324242</v>
      </c>
    </row>
    <row r="58" spans="2:12">
      <c r="B58" s="41"/>
      <c r="C58" s="41"/>
      <c r="D58" s="41"/>
      <c r="E58" s="41">
        <v>3233</v>
      </c>
      <c r="F58" s="206" t="s">
        <v>191</v>
      </c>
      <c r="G58" s="26">
        <v>127.41</v>
      </c>
      <c r="H58" s="42"/>
      <c r="I58" s="42">
        <v>127.44</v>
      </c>
      <c r="J58" s="26">
        <v>127.44</v>
      </c>
      <c r="K58" s="26"/>
      <c r="L58" s="26"/>
    </row>
    <row r="59" spans="2:12">
      <c r="B59" s="41"/>
      <c r="C59" s="41"/>
      <c r="D59" s="41"/>
      <c r="E59" s="41">
        <v>3234</v>
      </c>
      <c r="F59" s="41" t="s">
        <v>60</v>
      </c>
      <c r="G59" s="26">
        <v>1424.94</v>
      </c>
      <c r="H59" s="42"/>
      <c r="I59" s="42">
        <v>1445.9</v>
      </c>
      <c r="J59" s="26">
        <v>1445.9</v>
      </c>
      <c r="K59" s="26"/>
      <c r="L59" s="26">
        <f t="shared" si="2"/>
        <v>100</v>
      </c>
    </row>
    <row r="60" spans="2:12">
      <c r="B60" s="41"/>
      <c r="C60" s="41"/>
      <c r="D60" s="41"/>
      <c r="E60" s="41">
        <v>3235</v>
      </c>
      <c r="F60" s="41" t="s">
        <v>61</v>
      </c>
      <c r="G60" s="26">
        <v>29392.79</v>
      </c>
      <c r="H60" s="42"/>
      <c r="I60" s="42">
        <v>43538.69</v>
      </c>
      <c r="J60" s="26">
        <v>43538.69</v>
      </c>
      <c r="K60" s="26"/>
      <c r="L60" s="26">
        <f t="shared" si="2"/>
        <v>100</v>
      </c>
    </row>
    <row r="61" spans="2:12">
      <c r="B61" s="41"/>
      <c r="C61" s="41"/>
      <c r="D61" s="41"/>
      <c r="E61" s="41">
        <v>3235</v>
      </c>
      <c r="F61" s="41" t="s">
        <v>154</v>
      </c>
      <c r="G61" s="26"/>
      <c r="H61" s="42"/>
      <c r="I61" s="42"/>
      <c r="J61" s="26"/>
      <c r="K61" s="26"/>
      <c r="L61" s="26"/>
    </row>
    <row r="62" spans="2:12">
      <c r="B62" s="41"/>
      <c r="C62" s="41"/>
      <c r="D62" s="41"/>
      <c r="E62" s="41">
        <v>3236</v>
      </c>
      <c r="F62" s="41" t="s">
        <v>62</v>
      </c>
      <c r="G62" s="26">
        <v>1020.64</v>
      </c>
      <c r="H62" s="42"/>
      <c r="I62" s="42">
        <v>1005.73</v>
      </c>
      <c r="J62" s="26">
        <v>1005.73</v>
      </c>
      <c r="K62" s="26"/>
      <c r="L62" s="26">
        <f t="shared" si="2"/>
        <v>100</v>
      </c>
    </row>
    <row r="63" spans="2:12">
      <c r="B63" s="41"/>
      <c r="C63" s="41"/>
      <c r="D63" s="41"/>
      <c r="E63" s="41">
        <v>3237</v>
      </c>
      <c r="F63" s="41" t="s">
        <v>63</v>
      </c>
      <c r="G63" s="26">
        <v>350.89</v>
      </c>
      <c r="H63" s="42"/>
      <c r="I63" s="42"/>
      <c r="J63" s="26"/>
      <c r="K63" s="67"/>
      <c r="L63" s="26" t="e">
        <f t="shared" si="2"/>
        <v>#DIV/0!</v>
      </c>
    </row>
    <row r="64" spans="2:12">
      <c r="B64" s="41"/>
      <c r="C64" s="41"/>
      <c r="D64" s="41"/>
      <c r="E64" s="41">
        <v>3238</v>
      </c>
      <c r="F64" s="41" t="s">
        <v>64</v>
      </c>
      <c r="G64" s="26">
        <v>2876.25</v>
      </c>
      <c r="H64" s="42"/>
      <c r="I64" s="42">
        <v>3261.17</v>
      </c>
      <c r="J64" s="26">
        <v>3480.15</v>
      </c>
      <c r="K64" s="26"/>
      <c r="L64" s="26">
        <f t="shared" si="2"/>
        <v>106.7147680127071</v>
      </c>
    </row>
    <row r="65" spans="2:12">
      <c r="B65" s="41"/>
      <c r="C65" s="41"/>
      <c r="D65" s="41"/>
      <c r="E65" s="41">
        <v>3239</v>
      </c>
      <c r="F65" s="41" t="s">
        <v>65</v>
      </c>
      <c r="G65" s="26">
        <v>246.84</v>
      </c>
      <c r="H65" s="42"/>
      <c r="I65" s="42">
        <v>124.42</v>
      </c>
      <c r="J65" s="26">
        <v>62.21</v>
      </c>
      <c r="K65" s="26"/>
      <c r="L65" s="26">
        <f t="shared" si="2"/>
        <v>50</v>
      </c>
    </row>
    <row r="66" spans="2:12" ht="21.75" customHeight="1">
      <c r="B66" s="44"/>
      <c r="C66" s="44"/>
      <c r="D66" s="44">
        <v>329</v>
      </c>
      <c r="E66" s="44"/>
      <c r="F66" s="44" t="s">
        <v>66</v>
      </c>
      <c r="G66" s="91">
        <v>2311.69</v>
      </c>
      <c r="H66" s="93"/>
      <c r="I66" s="93">
        <v>322.36</v>
      </c>
      <c r="J66" s="91">
        <v>2278.98</v>
      </c>
      <c r="K66" s="204"/>
      <c r="L66" s="91" t="s">
        <v>190</v>
      </c>
    </row>
    <row r="67" spans="2:12">
      <c r="B67" s="71"/>
      <c r="C67" s="71"/>
      <c r="D67" s="71"/>
      <c r="E67" s="72">
        <v>3291</v>
      </c>
      <c r="F67" s="72" t="s">
        <v>163</v>
      </c>
      <c r="G67" s="26"/>
      <c r="H67" s="73"/>
      <c r="I67" s="73"/>
      <c r="J67" s="29"/>
      <c r="K67" s="29"/>
      <c r="L67" s="29"/>
    </row>
    <row r="68" spans="2:12">
      <c r="B68" s="41"/>
      <c r="C68" s="41"/>
      <c r="D68" s="41"/>
      <c r="E68" s="41">
        <v>3292</v>
      </c>
      <c r="F68" s="41" t="s">
        <v>67</v>
      </c>
      <c r="G68" s="26">
        <v>175.95</v>
      </c>
      <c r="H68" s="42"/>
      <c r="I68" s="42">
        <v>159.27000000000001</v>
      </c>
      <c r="J68" s="26">
        <v>148.84</v>
      </c>
      <c r="K68" s="26"/>
      <c r="L68" s="26">
        <f t="shared" si="2"/>
        <v>93.451371884221757</v>
      </c>
    </row>
    <row r="69" spans="2:12">
      <c r="B69" s="41"/>
      <c r="C69" s="41"/>
      <c r="D69" s="41"/>
      <c r="E69" s="41">
        <v>3294</v>
      </c>
      <c r="F69" s="206" t="s">
        <v>192</v>
      </c>
      <c r="G69" s="26">
        <v>159.27000000000001</v>
      </c>
      <c r="H69" s="42"/>
      <c r="I69" s="42">
        <v>163.09</v>
      </c>
      <c r="J69" s="26">
        <v>163.09</v>
      </c>
      <c r="K69" s="26"/>
      <c r="L69" s="26"/>
    </row>
    <row r="70" spans="2:12">
      <c r="B70" s="41"/>
      <c r="C70" s="41"/>
      <c r="D70" s="41"/>
      <c r="E70" s="41">
        <v>3295</v>
      </c>
      <c r="F70" s="41" t="s">
        <v>160</v>
      </c>
      <c r="G70" s="26"/>
      <c r="H70" s="42"/>
      <c r="I70" s="42"/>
      <c r="J70" s="26"/>
      <c r="K70" s="26"/>
      <c r="L70" s="26" t="e">
        <f t="shared" si="2"/>
        <v>#DIV/0!</v>
      </c>
    </row>
    <row r="71" spans="2:12">
      <c r="B71" s="41"/>
      <c r="C71" s="41"/>
      <c r="D71" s="41"/>
      <c r="E71" s="41">
        <v>3296</v>
      </c>
      <c r="F71" s="41" t="s">
        <v>68</v>
      </c>
      <c r="G71" s="26">
        <v>207.38</v>
      </c>
      <c r="H71" s="42"/>
      <c r="I71" s="42"/>
      <c r="J71" s="26"/>
      <c r="K71" s="26"/>
      <c r="L71" s="26">
        <v>0</v>
      </c>
    </row>
    <row r="72" spans="2:12">
      <c r="B72" s="41"/>
      <c r="C72" s="41"/>
      <c r="D72" s="41"/>
      <c r="E72" s="41">
        <v>3299</v>
      </c>
      <c r="F72" s="41" t="s">
        <v>66</v>
      </c>
      <c r="G72" s="26">
        <v>1769.09</v>
      </c>
      <c r="H72" s="42"/>
      <c r="I72" s="42"/>
      <c r="J72" s="26">
        <v>1967.05</v>
      </c>
      <c r="K72" s="67"/>
      <c r="L72" s="26" t="e">
        <f t="shared" si="2"/>
        <v>#DIV/0!</v>
      </c>
    </row>
    <row r="73" spans="2:12" ht="32.25" customHeight="1">
      <c r="B73" s="79"/>
      <c r="C73" s="80">
        <v>37</v>
      </c>
      <c r="D73" s="79"/>
      <c r="E73" s="79"/>
      <c r="F73" s="81" t="s">
        <v>69</v>
      </c>
      <c r="G73" s="77"/>
      <c r="H73" s="82"/>
      <c r="I73" s="83"/>
      <c r="J73" s="77"/>
      <c r="K73" s="76"/>
      <c r="L73" s="78" t="e">
        <f t="shared" si="2"/>
        <v>#DIV/0!</v>
      </c>
    </row>
    <row r="74" spans="2:12" ht="21.75" customHeight="1">
      <c r="B74" s="44"/>
      <c r="C74" s="44"/>
      <c r="D74" s="44">
        <v>372</v>
      </c>
      <c r="E74" s="44"/>
      <c r="F74" s="44" t="s">
        <v>70</v>
      </c>
      <c r="G74" s="91"/>
      <c r="H74" s="90"/>
      <c r="I74" s="90"/>
      <c r="J74" s="91"/>
      <c r="K74" s="204"/>
      <c r="L74" s="91" t="e">
        <f t="shared" si="2"/>
        <v>#DIV/0!</v>
      </c>
    </row>
    <row r="75" spans="2:12">
      <c r="B75" s="71"/>
      <c r="C75" s="71"/>
      <c r="D75" s="71"/>
      <c r="E75" s="72">
        <v>3721</v>
      </c>
      <c r="F75" s="72" t="s">
        <v>189</v>
      </c>
      <c r="G75" s="26"/>
      <c r="H75" s="73"/>
      <c r="I75" s="73"/>
      <c r="J75" s="29"/>
      <c r="K75" s="29"/>
      <c r="L75" s="29" t="e">
        <f t="shared" si="2"/>
        <v>#DIV/0!</v>
      </c>
    </row>
    <row r="76" spans="2:12">
      <c r="B76" s="41"/>
      <c r="C76" s="41"/>
      <c r="D76" s="41"/>
      <c r="E76" s="41"/>
      <c r="F76" s="41"/>
      <c r="G76" s="26"/>
      <c r="H76" s="42"/>
      <c r="I76" s="42"/>
      <c r="J76" s="26"/>
      <c r="K76" s="26"/>
      <c r="L76" s="26" t="e">
        <f t="shared" si="2"/>
        <v>#DIV/0!</v>
      </c>
    </row>
    <row r="77" spans="2:12" ht="36" customHeight="1">
      <c r="B77" s="54"/>
      <c r="C77" s="54">
        <v>38</v>
      </c>
      <c r="D77" s="54"/>
      <c r="E77" s="54"/>
      <c r="F77" s="54" t="s">
        <v>47</v>
      </c>
      <c r="G77" s="78">
        <v>0</v>
      </c>
      <c r="H77" s="74"/>
      <c r="I77" s="74">
        <v>0</v>
      </c>
      <c r="J77" s="84"/>
      <c r="K77" s="77">
        <v>0</v>
      </c>
      <c r="L77" s="77">
        <v>10.4</v>
      </c>
    </row>
    <row r="78" spans="2:12" ht="26.25" customHeight="1">
      <c r="B78" s="44"/>
      <c r="C78" s="44"/>
      <c r="D78" s="44">
        <v>381</v>
      </c>
      <c r="E78" s="44"/>
      <c r="F78" s="44" t="s">
        <v>71</v>
      </c>
      <c r="G78" s="96">
        <v>0</v>
      </c>
      <c r="H78" s="93"/>
      <c r="I78" s="93">
        <v>0</v>
      </c>
      <c r="J78" s="92"/>
      <c r="K78" s="91">
        <v>0</v>
      </c>
      <c r="L78" s="91">
        <v>10.4</v>
      </c>
    </row>
    <row r="79" spans="2:12">
      <c r="B79" s="41"/>
      <c r="C79" s="41"/>
      <c r="D79" s="41"/>
      <c r="E79" s="41">
        <v>3812</v>
      </c>
      <c r="F79" s="41" t="s">
        <v>72</v>
      </c>
      <c r="G79" s="26">
        <v>0</v>
      </c>
      <c r="H79" s="42"/>
      <c r="I79" s="42">
        <v>0</v>
      </c>
      <c r="J79" s="36"/>
      <c r="K79" s="26"/>
      <c r="L79" s="26">
        <v>10.4</v>
      </c>
    </row>
    <row r="80" spans="2:12" ht="33" customHeight="1">
      <c r="B80" s="55">
        <v>4</v>
      </c>
      <c r="C80" s="55"/>
      <c r="D80" s="55"/>
      <c r="E80" s="55"/>
      <c r="F80" s="56" t="s">
        <v>6</v>
      </c>
      <c r="G80" s="97">
        <v>24542.46</v>
      </c>
      <c r="H80" s="89"/>
      <c r="I80" s="87">
        <v>8530.5499999999993</v>
      </c>
      <c r="J80" s="88">
        <v>10280.549999999999</v>
      </c>
      <c r="K80" s="88"/>
      <c r="L80" s="88">
        <v>45.4</v>
      </c>
    </row>
    <row r="81" spans="2:12" ht="33.75" customHeight="1">
      <c r="B81" s="40"/>
      <c r="C81" s="39">
        <v>42</v>
      </c>
      <c r="D81" s="40"/>
      <c r="E81" s="40"/>
      <c r="F81" s="57" t="s">
        <v>73</v>
      </c>
      <c r="G81" s="77">
        <v>24542.46</v>
      </c>
      <c r="H81" s="74"/>
      <c r="I81" s="85"/>
      <c r="J81" s="77">
        <v>10280.549999999999</v>
      </c>
      <c r="K81" s="78"/>
      <c r="L81" s="78">
        <v>10.3</v>
      </c>
    </row>
    <row r="82" spans="2:12">
      <c r="B82" s="48"/>
      <c r="C82" s="48"/>
      <c r="D82" s="44">
        <v>422</v>
      </c>
      <c r="E82" s="44"/>
      <c r="F82" s="44" t="s">
        <v>74</v>
      </c>
      <c r="G82" s="37">
        <v>10125.52</v>
      </c>
      <c r="H82" s="45"/>
      <c r="I82" s="49"/>
      <c r="J82" s="37">
        <v>1564.59</v>
      </c>
      <c r="K82" s="37"/>
      <c r="L82" s="37" t="e">
        <f t="shared" si="2"/>
        <v>#DIV/0!</v>
      </c>
    </row>
    <row r="83" spans="2:12">
      <c r="B83" s="50"/>
      <c r="C83" s="50"/>
      <c r="D83" s="41"/>
      <c r="E83" s="41">
        <v>4221</v>
      </c>
      <c r="F83" s="41" t="s">
        <v>75</v>
      </c>
      <c r="G83" s="26"/>
      <c r="H83" s="42"/>
      <c r="I83" s="51">
        <v>627.11</v>
      </c>
      <c r="J83" s="26">
        <v>627.11</v>
      </c>
      <c r="K83" s="26"/>
      <c r="L83" s="26">
        <f t="shared" si="2"/>
        <v>100</v>
      </c>
    </row>
    <row r="84" spans="2:12">
      <c r="B84" s="50"/>
      <c r="C84" s="50"/>
      <c r="D84" s="41"/>
      <c r="E84" s="41">
        <v>4223</v>
      </c>
      <c r="F84" s="206" t="s">
        <v>193</v>
      </c>
      <c r="G84" s="26"/>
      <c r="H84" s="42"/>
      <c r="I84" s="51">
        <v>937.48</v>
      </c>
      <c r="J84" s="36">
        <v>937.48</v>
      </c>
      <c r="K84" s="26"/>
      <c r="L84" s="26">
        <v>0</v>
      </c>
    </row>
    <row r="85" spans="2:12">
      <c r="B85" s="50"/>
      <c r="C85" s="50"/>
      <c r="D85" s="41"/>
      <c r="E85" s="41">
        <v>4227</v>
      </c>
      <c r="F85" s="206" t="s">
        <v>194</v>
      </c>
      <c r="G85" s="26">
        <v>10125.52</v>
      </c>
      <c r="H85" s="42"/>
      <c r="I85" s="51"/>
      <c r="J85" s="36"/>
      <c r="K85" s="26"/>
      <c r="L85" s="26"/>
    </row>
    <row r="86" spans="2:12">
      <c r="B86" s="48"/>
      <c r="C86" s="48"/>
      <c r="D86" s="44">
        <v>424</v>
      </c>
      <c r="E86" s="44"/>
      <c r="F86" s="44" t="s">
        <v>76</v>
      </c>
      <c r="G86" s="98">
        <v>5474.74</v>
      </c>
      <c r="H86" s="45"/>
      <c r="I86" s="49">
        <v>6965.96</v>
      </c>
      <c r="J86" s="37">
        <v>6965.96</v>
      </c>
      <c r="K86" s="37"/>
      <c r="L86" s="37">
        <f t="shared" si="2"/>
        <v>100</v>
      </c>
    </row>
    <row r="87" spans="2:12">
      <c r="B87" s="50"/>
      <c r="C87" s="50"/>
      <c r="D87" s="41"/>
      <c r="E87" s="41">
        <v>4241</v>
      </c>
      <c r="F87" s="41" t="s">
        <v>77</v>
      </c>
      <c r="G87" s="26">
        <v>5474.74</v>
      </c>
      <c r="H87" s="42"/>
      <c r="I87" s="51">
        <v>6965.96</v>
      </c>
      <c r="J87" s="26">
        <v>6965.96</v>
      </c>
      <c r="K87" s="26"/>
      <c r="L87" s="26">
        <f t="shared" si="2"/>
        <v>100</v>
      </c>
    </row>
    <row r="88" spans="2:12">
      <c r="B88" s="48"/>
      <c r="C88" s="48"/>
      <c r="D88" s="44">
        <v>426</v>
      </c>
      <c r="E88" s="44"/>
      <c r="F88" s="44" t="s">
        <v>78</v>
      </c>
      <c r="G88" s="98">
        <v>8942.2000000000007</v>
      </c>
      <c r="H88" s="45"/>
      <c r="I88" s="49"/>
      <c r="J88" s="37">
        <v>1750</v>
      </c>
      <c r="K88" s="205"/>
      <c r="L88" s="37" t="e">
        <f t="shared" si="2"/>
        <v>#DIV/0!</v>
      </c>
    </row>
    <row r="89" spans="2:12">
      <c r="B89" s="50"/>
      <c r="C89" s="50"/>
      <c r="D89" s="41"/>
      <c r="E89" s="41">
        <v>4264</v>
      </c>
      <c r="F89" s="41" t="s">
        <v>79</v>
      </c>
      <c r="G89" s="26">
        <v>8942.2000000000007</v>
      </c>
      <c r="H89" s="42"/>
      <c r="I89" s="51"/>
      <c r="J89" s="26">
        <v>1750</v>
      </c>
      <c r="K89" s="67"/>
      <c r="L89" s="26" t="e">
        <f t="shared" si="2"/>
        <v>#DIV/0!</v>
      </c>
    </row>
    <row r="90" spans="2:12" ht="31.5" customHeight="1">
      <c r="B90" s="40"/>
      <c r="C90" s="39">
        <v>45</v>
      </c>
      <c r="D90" s="53"/>
      <c r="E90" s="53"/>
      <c r="F90" s="54" t="s">
        <v>80</v>
      </c>
      <c r="G90" s="77"/>
      <c r="H90" s="86"/>
      <c r="I90" s="85"/>
      <c r="J90" s="77"/>
      <c r="K90" s="78"/>
      <c r="L90" s="78">
        <v>0</v>
      </c>
    </row>
    <row r="91" spans="2:12">
      <c r="B91" s="48"/>
      <c r="C91" s="48"/>
      <c r="D91" s="44">
        <v>451</v>
      </c>
      <c r="E91" s="44"/>
      <c r="F91" s="44" t="s">
        <v>81</v>
      </c>
      <c r="G91" s="99">
        <v>0</v>
      </c>
      <c r="H91" s="45"/>
      <c r="I91" s="49">
        <v>0</v>
      </c>
      <c r="J91" s="37">
        <v>0</v>
      </c>
      <c r="K91" s="37">
        <v>0</v>
      </c>
      <c r="L91" s="37">
        <v>0</v>
      </c>
    </row>
    <row r="92" spans="2:12">
      <c r="B92" s="50"/>
      <c r="C92" s="50"/>
      <c r="D92" s="41"/>
      <c r="E92" s="41">
        <v>4511</v>
      </c>
      <c r="F92" s="41" t="s">
        <v>81</v>
      </c>
      <c r="G92" s="26">
        <v>0</v>
      </c>
      <c r="H92" s="42"/>
      <c r="I92" s="51">
        <v>0</v>
      </c>
      <c r="J92" s="26">
        <v>0</v>
      </c>
      <c r="K92" s="26">
        <v>0</v>
      </c>
      <c r="L92" s="26">
        <v>0</v>
      </c>
    </row>
    <row r="93" spans="2:12">
      <c r="G93" s="19"/>
    </row>
    <row r="94" spans="2:12">
      <c r="G94" s="19"/>
      <c r="J94" s="19"/>
    </row>
    <row r="95" spans="2:12" ht="15" customHeight="1">
      <c r="B95" s="10"/>
      <c r="C95" s="10"/>
      <c r="D95" s="10"/>
      <c r="E95" s="10"/>
      <c r="F95" s="10"/>
      <c r="G95" s="20"/>
      <c r="H95" s="10"/>
      <c r="I95" s="20"/>
      <c r="J95" s="10"/>
      <c r="K95" s="10"/>
      <c r="L95" s="20"/>
    </row>
    <row r="96" spans="2:12">
      <c r="B96" s="10"/>
      <c r="C96" s="10"/>
      <c r="D96" s="10"/>
      <c r="E96" s="10"/>
      <c r="F96" s="10"/>
      <c r="G96" s="10"/>
      <c r="H96" s="10"/>
      <c r="I96" s="20"/>
      <c r="J96" s="10"/>
      <c r="K96" s="10"/>
      <c r="L96" s="20"/>
    </row>
    <row r="97" spans="2:12" ht="4.5" customHeight="1">
      <c r="B97" s="10"/>
      <c r="C97" s="10"/>
      <c r="D97" s="10"/>
      <c r="E97" s="10"/>
      <c r="F97" s="10"/>
      <c r="G97" s="10"/>
      <c r="H97" s="10"/>
      <c r="I97" s="20"/>
      <c r="J97" s="10"/>
      <c r="K97" s="10"/>
      <c r="L97" s="20"/>
    </row>
  </sheetData>
  <mergeCells count="8">
    <mergeCell ref="B2:E5"/>
    <mergeCell ref="F2:L5"/>
    <mergeCell ref="B33:F33"/>
    <mergeCell ref="B7:F7"/>
    <mergeCell ref="B32:F32"/>
    <mergeCell ref="B6:F6"/>
    <mergeCell ref="B31:L31"/>
    <mergeCell ref="B29:F29"/>
  </mergeCells>
  <pageMargins left="0.7" right="0.7" top="0.75" bottom="0.75" header="0.3" footer="0.3"/>
  <pageSetup paperSize="9" scale="60" fitToHeight="0" orientation="landscape" r:id="rId1"/>
  <rowBreaks count="1" manualBreakCount="1">
    <brk id="31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1"/>
  <sheetViews>
    <sheetView topLeftCell="A22" zoomScaleNormal="100" workbookViewId="0">
      <selection activeCell="G16" sqref="G16"/>
    </sheetView>
  </sheetViews>
  <sheetFormatPr defaultRowHeight="15"/>
  <cols>
    <col min="2" max="2" width="37.7109375" customWidth="1"/>
    <col min="3" max="3" width="23.42578125" customWidth="1"/>
    <col min="4" max="4" width="18.28515625" customWidth="1"/>
    <col min="5" max="5" width="19.85546875" customWidth="1"/>
    <col min="6" max="6" width="18.42578125" customWidth="1"/>
    <col min="7" max="8" width="15.7109375" customWidth="1"/>
    <col min="11" max="11" width="11.7109375" style="19" bestFit="1" customWidth="1"/>
  </cols>
  <sheetData>
    <row r="1" spans="2:8">
      <c r="B1" s="250" t="s">
        <v>164</v>
      </c>
      <c r="C1" s="250"/>
      <c r="D1" s="250"/>
      <c r="E1" s="250"/>
      <c r="F1" s="250"/>
      <c r="G1" s="250"/>
      <c r="H1" s="250"/>
    </row>
    <row r="2" spans="2:8" ht="15.75" customHeight="1">
      <c r="B2" s="250"/>
      <c r="C2" s="250"/>
      <c r="D2" s="250"/>
      <c r="E2" s="250"/>
      <c r="F2" s="250"/>
      <c r="G2" s="250"/>
      <c r="H2" s="250"/>
    </row>
    <row r="3" spans="2:8">
      <c r="B3" s="250"/>
      <c r="C3" s="250"/>
      <c r="D3" s="250"/>
      <c r="E3" s="250"/>
      <c r="F3" s="250"/>
      <c r="G3" s="250"/>
      <c r="H3" s="250"/>
    </row>
    <row r="4" spans="2:8" ht="39.75" customHeight="1">
      <c r="B4" s="251"/>
      <c r="C4" s="251"/>
      <c r="D4" s="251"/>
      <c r="E4" s="251"/>
      <c r="F4" s="251"/>
      <c r="G4" s="251"/>
      <c r="H4" s="251"/>
    </row>
    <row r="5" spans="2:8" ht="33.75" customHeight="1">
      <c r="B5" s="68" t="s">
        <v>7</v>
      </c>
      <c r="C5" s="68" t="s">
        <v>142</v>
      </c>
      <c r="D5" s="68" t="s">
        <v>139</v>
      </c>
      <c r="E5" s="68" t="s">
        <v>140</v>
      </c>
      <c r="F5" s="68" t="s">
        <v>141</v>
      </c>
      <c r="G5" s="68" t="s">
        <v>12</v>
      </c>
      <c r="H5" s="68" t="s">
        <v>12</v>
      </c>
    </row>
    <row r="6" spans="2:8">
      <c r="B6" s="68">
        <v>1</v>
      </c>
      <c r="C6" s="68">
        <v>2</v>
      </c>
      <c r="D6" s="68">
        <v>3</v>
      </c>
      <c r="E6" s="68">
        <v>4</v>
      </c>
      <c r="F6" s="68">
        <v>5</v>
      </c>
      <c r="G6" s="68" t="s">
        <v>21</v>
      </c>
      <c r="H6" s="68" t="s">
        <v>22</v>
      </c>
    </row>
    <row r="7" spans="2:8" ht="26.25" customHeight="1">
      <c r="B7" s="52" t="s">
        <v>23</v>
      </c>
      <c r="C7" s="119"/>
      <c r="D7" s="119"/>
      <c r="E7" s="119"/>
      <c r="F7" s="119"/>
      <c r="G7" s="26"/>
      <c r="H7" s="26" t="e">
        <f>F7/E7*100</f>
        <v>#DIV/0!</v>
      </c>
    </row>
    <row r="8" spans="2:8">
      <c r="B8" s="50" t="s">
        <v>11</v>
      </c>
      <c r="C8" s="115">
        <v>13474.5</v>
      </c>
      <c r="D8" s="42"/>
      <c r="E8" s="42">
        <v>13227.25</v>
      </c>
      <c r="F8" s="65">
        <v>11820.61</v>
      </c>
      <c r="G8" s="26">
        <v>87</v>
      </c>
      <c r="H8" s="26">
        <v>89.37</v>
      </c>
    </row>
    <row r="9" spans="2:8">
      <c r="B9" s="50" t="s">
        <v>186</v>
      </c>
      <c r="C9" s="115">
        <v>3160.76</v>
      </c>
      <c r="D9" s="42"/>
      <c r="E9" s="42">
        <v>6948.24</v>
      </c>
      <c r="F9" s="65">
        <v>0</v>
      </c>
      <c r="G9" s="26"/>
      <c r="H9" s="26">
        <v>0</v>
      </c>
    </row>
    <row r="10" spans="2:8">
      <c r="B10" s="50" t="s">
        <v>145</v>
      </c>
      <c r="C10" s="115">
        <v>1128.1400000000001</v>
      </c>
      <c r="D10" s="42"/>
      <c r="E10" s="51">
        <v>1194.5</v>
      </c>
      <c r="F10" s="65">
        <v>554</v>
      </c>
      <c r="G10" s="26">
        <v>49</v>
      </c>
      <c r="H10" s="26">
        <f>F10/E10*100</f>
        <v>46.379238174968606</v>
      </c>
    </row>
    <row r="11" spans="2:8">
      <c r="B11" s="50" t="s">
        <v>185</v>
      </c>
      <c r="C11" s="115">
        <v>306.58999999999997</v>
      </c>
      <c r="D11" s="42"/>
      <c r="E11" s="51">
        <v>345.08</v>
      </c>
      <c r="F11" s="66">
        <v>212.36</v>
      </c>
      <c r="G11" s="26"/>
      <c r="H11" s="26">
        <f t="shared" ref="H11:H17" si="0">F11/E11*100</f>
        <v>61.539353193462389</v>
      </c>
    </row>
    <row r="12" spans="2:8">
      <c r="B12" s="125" t="s">
        <v>82</v>
      </c>
      <c r="C12" s="116">
        <v>56869.87</v>
      </c>
      <c r="D12" s="42"/>
      <c r="E12" s="51">
        <v>56180.6</v>
      </c>
      <c r="F12" s="22">
        <v>55928.21</v>
      </c>
      <c r="G12" s="26">
        <v>98</v>
      </c>
      <c r="H12" s="26">
        <f t="shared" si="0"/>
        <v>99.550752394954841</v>
      </c>
    </row>
    <row r="13" spans="2:8">
      <c r="B13" s="50" t="s">
        <v>83</v>
      </c>
      <c r="C13" s="115">
        <v>362788.95</v>
      </c>
      <c r="D13" s="42"/>
      <c r="E13" s="51">
        <v>590749.02</v>
      </c>
      <c r="F13" s="65">
        <v>495842.93</v>
      </c>
      <c r="G13" s="26">
        <v>136</v>
      </c>
      <c r="H13" s="26">
        <v>84</v>
      </c>
    </row>
    <row r="14" spans="2:8">
      <c r="B14" s="50" t="s">
        <v>84</v>
      </c>
      <c r="C14" s="115">
        <v>0</v>
      </c>
      <c r="D14" s="42"/>
      <c r="E14" s="51">
        <v>4247.1400000000003</v>
      </c>
      <c r="F14" s="65"/>
      <c r="G14" s="26"/>
      <c r="H14" s="26">
        <f>F14/E14*100</f>
        <v>0</v>
      </c>
    </row>
    <row r="15" spans="2:8">
      <c r="B15" s="50" t="s">
        <v>85</v>
      </c>
      <c r="C15" s="115">
        <v>8478.73</v>
      </c>
      <c r="D15" s="42"/>
      <c r="E15" s="51">
        <v>6753.68</v>
      </c>
      <c r="F15" s="65">
        <v>6153.68</v>
      </c>
      <c r="G15" s="26">
        <v>72</v>
      </c>
      <c r="H15" s="26">
        <f t="shared" si="0"/>
        <v>91.115954561068918</v>
      </c>
    </row>
    <row r="16" spans="2:8">
      <c r="B16" s="50" t="s">
        <v>86</v>
      </c>
      <c r="C16" s="115">
        <v>0</v>
      </c>
      <c r="D16" s="42"/>
      <c r="E16" s="51">
        <v>10586.81</v>
      </c>
      <c r="F16" s="67"/>
      <c r="G16" s="26"/>
      <c r="H16" s="26">
        <v>0</v>
      </c>
    </row>
    <row r="17" spans="2:11" ht="41.25" customHeight="1">
      <c r="B17" s="48" t="s">
        <v>170</v>
      </c>
      <c r="C17" s="117"/>
      <c r="D17" s="111"/>
      <c r="E17" s="112"/>
      <c r="F17" s="113"/>
      <c r="G17" s="118"/>
      <c r="H17" s="113" t="e">
        <f t="shared" si="0"/>
        <v>#DIV/0!</v>
      </c>
    </row>
    <row r="18" spans="2:11" ht="15.75" customHeight="1">
      <c r="B18" s="50" t="s">
        <v>187</v>
      </c>
      <c r="C18" s="115">
        <v>13474.5</v>
      </c>
      <c r="D18" s="42"/>
      <c r="E18" s="42">
        <v>13227.25</v>
      </c>
      <c r="F18" s="26">
        <v>11820.61</v>
      </c>
      <c r="G18" s="26"/>
      <c r="H18" s="26">
        <f t="shared" ref="H18:H28" si="1">F18/E18*100</f>
        <v>89.365589975240511</v>
      </c>
    </row>
    <row r="19" spans="2:11">
      <c r="B19" s="50" t="s">
        <v>186</v>
      </c>
      <c r="C19" s="115">
        <v>3160.76</v>
      </c>
      <c r="D19" s="42"/>
      <c r="E19" s="42">
        <v>6948.24</v>
      </c>
      <c r="F19" s="26">
        <v>0</v>
      </c>
      <c r="G19" s="26"/>
      <c r="H19" s="26">
        <v>0</v>
      </c>
    </row>
    <row r="20" spans="2:11">
      <c r="B20" s="50" t="s">
        <v>145</v>
      </c>
      <c r="C20" s="115">
        <v>1128.1400000000001</v>
      </c>
      <c r="D20" s="42"/>
      <c r="E20" s="51">
        <v>1194.5</v>
      </c>
      <c r="F20" s="26">
        <v>554</v>
      </c>
      <c r="G20" s="26"/>
      <c r="H20" s="26">
        <f t="shared" si="1"/>
        <v>46.379238174968606</v>
      </c>
    </row>
    <row r="21" spans="2:11">
      <c r="B21" s="50" t="s">
        <v>188</v>
      </c>
      <c r="C21" s="115">
        <v>306.58999999999997</v>
      </c>
      <c r="D21" s="42"/>
      <c r="E21" s="51">
        <v>345.08</v>
      </c>
      <c r="F21" s="26">
        <v>212.36</v>
      </c>
      <c r="G21" s="26"/>
      <c r="H21" s="26">
        <f t="shared" si="1"/>
        <v>61.539353193462389</v>
      </c>
    </row>
    <row r="22" spans="2:11">
      <c r="B22" s="125" t="s">
        <v>82</v>
      </c>
      <c r="C22" s="116">
        <v>56869.87</v>
      </c>
      <c r="D22" s="42"/>
      <c r="E22" s="51">
        <v>56180.6</v>
      </c>
      <c r="F22" s="36">
        <v>55928.21</v>
      </c>
      <c r="G22" s="26"/>
      <c r="H22" s="26">
        <f t="shared" si="1"/>
        <v>99.550752394954841</v>
      </c>
    </row>
    <row r="23" spans="2:11">
      <c r="B23" s="50" t="s">
        <v>83</v>
      </c>
      <c r="C23" s="115">
        <v>362788.95</v>
      </c>
      <c r="D23" s="42"/>
      <c r="E23" s="51">
        <v>590749.02</v>
      </c>
      <c r="F23" s="26">
        <v>495842.93</v>
      </c>
      <c r="G23" s="26"/>
      <c r="H23" s="26">
        <v>235</v>
      </c>
    </row>
    <row r="24" spans="2:11">
      <c r="B24" s="50" t="s">
        <v>84</v>
      </c>
      <c r="C24" s="115">
        <v>0</v>
      </c>
      <c r="D24" s="42"/>
      <c r="E24" s="51">
        <v>4247.1400000000003</v>
      </c>
      <c r="F24" s="26">
        <v>0</v>
      </c>
      <c r="G24" s="26"/>
      <c r="H24" s="26">
        <v>0</v>
      </c>
    </row>
    <row r="25" spans="2:11">
      <c r="B25" s="50" t="s">
        <v>85</v>
      </c>
      <c r="C25" s="115">
        <v>8478.73</v>
      </c>
      <c r="D25" s="42"/>
      <c r="E25" s="51">
        <v>6753.68</v>
      </c>
      <c r="F25" s="26">
        <v>6153.68</v>
      </c>
      <c r="G25" s="26"/>
      <c r="H25" s="26">
        <f t="shared" si="1"/>
        <v>91.115954561068918</v>
      </c>
    </row>
    <row r="26" spans="2:11">
      <c r="B26" s="50" t="s">
        <v>86</v>
      </c>
      <c r="C26" s="115">
        <v>0</v>
      </c>
      <c r="D26" s="42"/>
      <c r="E26" s="51">
        <v>10586.81</v>
      </c>
      <c r="F26" s="26">
        <v>0</v>
      </c>
      <c r="G26" s="26"/>
      <c r="H26" s="26">
        <v>0</v>
      </c>
    </row>
    <row r="27" spans="2:11">
      <c r="B27" s="114"/>
      <c r="C27" s="116"/>
      <c r="D27" s="42"/>
      <c r="E27" s="51"/>
      <c r="F27" s="36">
        <v>0</v>
      </c>
      <c r="G27" s="26"/>
      <c r="H27" s="30"/>
    </row>
    <row r="28" spans="2:11" ht="39" customHeight="1">
      <c r="B28" s="48" t="s">
        <v>24</v>
      </c>
      <c r="C28" s="117">
        <v>456330.06</v>
      </c>
      <c r="D28" s="111">
        <f>D18+D19+D20+D21+D22+D23+D24+D25+D26</f>
        <v>0</v>
      </c>
      <c r="E28" s="112">
        <f>SUM(E18:E27)</f>
        <v>690232.32000000018</v>
      </c>
      <c r="F28" s="113">
        <f>SUM(F18:F27)</f>
        <v>570511.79</v>
      </c>
      <c r="G28" s="118">
        <v>0</v>
      </c>
      <c r="H28" s="113">
        <f t="shared" si="1"/>
        <v>82.655038523840773</v>
      </c>
    </row>
    <row r="29" spans="2:11" ht="15" customHeight="1">
      <c r="B29" s="10"/>
      <c r="C29" s="10"/>
      <c r="D29" s="10"/>
      <c r="E29" s="10"/>
      <c r="F29" s="10"/>
      <c r="G29" s="20"/>
      <c r="H29" s="10"/>
      <c r="I29" s="10"/>
      <c r="J29" s="10"/>
      <c r="K29" s="20"/>
    </row>
    <row r="30" spans="2:11">
      <c r="B30" s="10"/>
      <c r="C30" s="10"/>
      <c r="D30" s="10"/>
      <c r="E30" s="10"/>
      <c r="F30" s="10"/>
      <c r="G30" s="10"/>
      <c r="H30" s="10"/>
      <c r="I30" s="10"/>
      <c r="J30" s="10"/>
      <c r="K30" s="20"/>
    </row>
    <row r="31" spans="2:11">
      <c r="B31" s="10"/>
      <c r="C31" s="10"/>
      <c r="D31" s="10"/>
      <c r="E31" s="10"/>
      <c r="F31" s="10"/>
      <c r="G31" s="10"/>
      <c r="H31" s="10"/>
      <c r="I31" s="10"/>
      <c r="J31" s="10"/>
      <c r="K31" s="20"/>
    </row>
  </sheetData>
  <mergeCells count="1">
    <mergeCell ref="B1:H4"/>
  </mergeCell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42"/>
  <sheetViews>
    <sheetView topLeftCell="A154" zoomScaleNormal="100" workbookViewId="0">
      <selection activeCell="G127" sqref="G127"/>
    </sheetView>
  </sheetViews>
  <sheetFormatPr defaultColWidth="9.140625" defaultRowHeight="15"/>
  <cols>
    <col min="2" max="2" width="14.28515625" customWidth="1"/>
    <col min="3" max="3" width="47.85546875" customWidth="1"/>
    <col min="4" max="4" width="12.7109375" customWidth="1"/>
    <col min="5" max="6" width="13.28515625" customWidth="1"/>
    <col min="7" max="7" width="13.5703125" style="19" customWidth="1"/>
    <col min="9" max="9" width="10.140625" bestFit="1" customWidth="1"/>
    <col min="11" max="11" width="10.140625" bestFit="1" customWidth="1"/>
  </cols>
  <sheetData>
    <row r="1" spans="2:7" ht="54.75" customHeight="1">
      <c r="B1" s="254" t="s">
        <v>146</v>
      </c>
      <c r="C1" s="254"/>
      <c r="D1" s="254"/>
      <c r="E1" s="254"/>
      <c r="F1" s="254"/>
      <c r="G1" s="254"/>
    </row>
    <row r="2" spans="2:7" ht="33.75" customHeight="1">
      <c r="B2" s="256" t="s">
        <v>156</v>
      </c>
      <c r="C2" s="256"/>
      <c r="D2" s="127"/>
      <c r="E2" s="127"/>
      <c r="F2" s="127"/>
      <c r="G2" s="127"/>
    </row>
    <row r="3" spans="2:7" ht="22.5" customHeight="1">
      <c r="B3" s="128" t="s">
        <v>87</v>
      </c>
      <c r="C3" s="129" t="s">
        <v>88</v>
      </c>
      <c r="D3" s="129"/>
      <c r="E3" s="130"/>
      <c r="F3" s="130"/>
      <c r="G3" s="131"/>
    </row>
    <row r="4" spans="2:7" ht="22.5" customHeight="1">
      <c r="B4" s="252" t="s">
        <v>157</v>
      </c>
      <c r="C4" s="253"/>
      <c r="D4" s="253"/>
      <c r="E4" s="253"/>
      <c r="F4" s="253"/>
      <c r="G4" s="253"/>
    </row>
    <row r="5" spans="2:7" ht="24" customHeight="1">
      <c r="B5" s="255" t="s">
        <v>89</v>
      </c>
      <c r="C5" s="255"/>
      <c r="D5" s="132"/>
      <c r="E5" s="133"/>
      <c r="F5" s="133"/>
      <c r="G5" s="134"/>
    </row>
    <row r="6" spans="2:7" ht="42.75">
      <c r="B6" s="135" t="s">
        <v>90</v>
      </c>
      <c r="C6" s="136" t="s">
        <v>91</v>
      </c>
      <c r="D6" s="137" t="s">
        <v>149</v>
      </c>
      <c r="E6" s="138" t="s">
        <v>150</v>
      </c>
      <c r="F6" s="138" t="s">
        <v>122</v>
      </c>
      <c r="G6" s="139" t="s">
        <v>155</v>
      </c>
    </row>
    <row r="7" spans="2:7">
      <c r="B7" s="137">
        <v>1</v>
      </c>
      <c r="C7" s="140">
        <v>2</v>
      </c>
      <c r="D7" s="140">
        <v>3</v>
      </c>
      <c r="E7" s="138">
        <v>4</v>
      </c>
      <c r="F7" s="138">
        <v>5</v>
      </c>
      <c r="G7" s="141">
        <v>6</v>
      </c>
    </row>
    <row r="8" spans="2:7">
      <c r="B8" s="142">
        <v>3211</v>
      </c>
      <c r="C8" s="143" t="s">
        <v>20</v>
      </c>
      <c r="D8" s="144"/>
      <c r="E8" s="145">
        <v>671.77</v>
      </c>
      <c r="F8" s="145">
        <v>671.77</v>
      </c>
      <c r="G8" s="146">
        <f>F8/E8*100</f>
        <v>100</v>
      </c>
    </row>
    <row r="9" spans="2:7">
      <c r="B9" s="147">
        <v>3213</v>
      </c>
      <c r="C9" s="36" t="s">
        <v>50</v>
      </c>
      <c r="D9" s="26"/>
      <c r="E9" s="26">
        <v>153.46</v>
      </c>
      <c r="F9" s="26">
        <v>153.46</v>
      </c>
      <c r="G9" s="146">
        <v>0</v>
      </c>
    </row>
    <row r="10" spans="2:7">
      <c r="B10" s="147">
        <v>3221</v>
      </c>
      <c r="C10" s="36" t="s">
        <v>92</v>
      </c>
      <c r="D10" s="26"/>
      <c r="E10" s="26">
        <v>1781.34</v>
      </c>
      <c r="F10" s="26">
        <v>1226.68</v>
      </c>
      <c r="G10" s="146">
        <f t="shared" ref="G10:G30" si="0">F10/E10*100</f>
        <v>68.862766232162315</v>
      </c>
    </row>
    <row r="11" spans="2:7">
      <c r="B11" s="147">
        <v>3222</v>
      </c>
      <c r="C11" s="36" t="s">
        <v>53</v>
      </c>
      <c r="D11" s="26"/>
      <c r="E11" s="26">
        <v>149.80000000000001</v>
      </c>
      <c r="F11" s="26">
        <v>133.65</v>
      </c>
      <c r="G11" s="146">
        <f>F11/E11*100</f>
        <v>89.218958611481966</v>
      </c>
    </row>
    <row r="12" spans="2:7">
      <c r="B12" s="147">
        <v>3223</v>
      </c>
      <c r="C12" s="36" t="s">
        <v>93</v>
      </c>
      <c r="D12" s="26"/>
      <c r="E12" s="26">
        <v>3026.8</v>
      </c>
      <c r="F12" s="26">
        <v>3026.8</v>
      </c>
      <c r="G12" s="146">
        <f t="shared" si="0"/>
        <v>100</v>
      </c>
    </row>
    <row r="13" spans="2:7">
      <c r="B13" s="147">
        <v>3223</v>
      </c>
      <c r="C13" s="36" t="s">
        <v>94</v>
      </c>
      <c r="D13" s="26"/>
      <c r="E13" s="26">
        <v>7565.2</v>
      </c>
      <c r="F13" s="26">
        <v>8883.6200000000008</v>
      </c>
      <c r="G13" s="146">
        <f t="shared" si="0"/>
        <v>117.42743086765719</v>
      </c>
    </row>
    <row r="14" spans="2:7">
      <c r="B14" s="147">
        <v>3224</v>
      </c>
      <c r="C14" s="36" t="s">
        <v>95</v>
      </c>
      <c r="D14" s="26"/>
      <c r="E14" s="26">
        <v>601.73</v>
      </c>
      <c r="F14" s="26">
        <v>344.85</v>
      </c>
      <c r="G14" s="146">
        <f t="shared" si="0"/>
        <v>57.309756867698134</v>
      </c>
    </row>
    <row r="15" spans="2:7">
      <c r="B15" s="147">
        <v>3225</v>
      </c>
      <c r="C15" s="36" t="s">
        <v>56</v>
      </c>
      <c r="D15" s="26"/>
      <c r="E15" s="26">
        <v>75.53</v>
      </c>
      <c r="F15" s="26">
        <v>75.53</v>
      </c>
      <c r="G15" s="146">
        <v>0</v>
      </c>
    </row>
    <row r="16" spans="2:7">
      <c r="B16" s="147">
        <v>3227</v>
      </c>
      <c r="C16" s="36" t="s">
        <v>96</v>
      </c>
      <c r="D16" s="26"/>
      <c r="E16" s="26">
        <v>0</v>
      </c>
      <c r="F16" s="26">
        <v>0</v>
      </c>
      <c r="G16" s="146">
        <v>0</v>
      </c>
    </row>
    <row r="17" spans="2:9">
      <c r="B17" s="147">
        <v>3231</v>
      </c>
      <c r="C17" s="36" t="s">
        <v>58</v>
      </c>
      <c r="D17" s="26"/>
      <c r="E17" s="26">
        <v>1081.4000000000001</v>
      </c>
      <c r="F17" s="26">
        <v>1080.0999999999999</v>
      </c>
      <c r="G17" s="146">
        <f t="shared" si="0"/>
        <v>99.879785463288314</v>
      </c>
    </row>
    <row r="18" spans="2:9">
      <c r="B18" s="147">
        <v>3232</v>
      </c>
      <c r="C18" s="36" t="s">
        <v>97</v>
      </c>
      <c r="D18" s="26"/>
      <c r="E18" s="26">
        <v>1404.26</v>
      </c>
      <c r="F18" s="26">
        <v>361.66</v>
      </c>
      <c r="G18" s="146">
        <f t="shared" si="0"/>
        <v>25.754489909276064</v>
      </c>
    </row>
    <row r="19" spans="2:9">
      <c r="B19" s="147">
        <v>3233</v>
      </c>
      <c r="C19" s="36" t="s">
        <v>191</v>
      </c>
      <c r="D19" s="26"/>
      <c r="E19" s="26">
        <v>127.44</v>
      </c>
      <c r="F19" s="26">
        <v>106.2</v>
      </c>
      <c r="G19" s="146"/>
    </row>
    <row r="20" spans="2:9">
      <c r="B20" s="147">
        <v>3234</v>
      </c>
      <c r="C20" s="36" t="s">
        <v>60</v>
      </c>
      <c r="D20" s="26"/>
      <c r="E20" s="26">
        <v>1445.9</v>
      </c>
      <c r="F20" s="26">
        <v>1254.82</v>
      </c>
      <c r="G20" s="146">
        <f t="shared" si="0"/>
        <v>86.784701569956425</v>
      </c>
    </row>
    <row r="21" spans="2:9">
      <c r="B21" s="147">
        <v>3235</v>
      </c>
      <c r="C21" s="36" t="s">
        <v>98</v>
      </c>
      <c r="D21" s="26"/>
      <c r="E21" s="26">
        <v>30909.14</v>
      </c>
      <c r="F21" s="26">
        <v>33334.199999999997</v>
      </c>
      <c r="G21" s="146">
        <f t="shared" si="0"/>
        <v>107.84576989201251</v>
      </c>
    </row>
    <row r="22" spans="2:9">
      <c r="B22" s="147">
        <v>3235</v>
      </c>
      <c r="C22" s="36" t="s">
        <v>99</v>
      </c>
      <c r="D22" s="26"/>
      <c r="E22" s="26">
        <v>187.5</v>
      </c>
      <c r="F22" s="26">
        <v>187.5</v>
      </c>
      <c r="G22" s="146">
        <f t="shared" si="0"/>
        <v>100</v>
      </c>
    </row>
    <row r="23" spans="2:9">
      <c r="B23" s="147">
        <v>3236</v>
      </c>
      <c r="C23" s="36" t="s">
        <v>62</v>
      </c>
      <c r="D23" s="26"/>
      <c r="E23" s="26">
        <v>1005.73</v>
      </c>
      <c r="F23" s="26">
        <v>145.72999999999999</v>
      </c>
      <c r="G23" s="146">
        <f t="shared" si="0"/>
        <v>14.489972457816707</v>
      </c>
    </row>
    <row r="24" spans="2:9">
      <c r="B24" s="147">
        <v>3237</v>
      </c>
      <c r="C24" s="36" t="s">
        <v>100</v>
      </c>
      <c r="D24" s="26"/>
      <c r="E24" s="26">
        <v>0</v>
      </c>
      <c r="F24" s="26">
        <v>0</v>
      </c>
      <c r="G24" s="146" t="e">
        <f t="shared" si="0"/>
        <v>#DIV/0!</v>
      </c>
    </row>
    <row r="25" spans="2:9">
      <c r="B25" s="147">
        <v>3238</v>
      </c>
      <c r="C25" s="36" t="s">
        <v>64</v>
      </c>
      <c r="D25" s="26"/>
      <c r="E25" s="26">
        <v>3261.17</v>
      </c>
      <c r="F25" s="26">
        <v>2271.42</v>
      </c>
      <c r="G25" s="146">
        <f t="shared" si="0"/>
        <v>69.65046287068752</v>
      </c>
    </row>
    <row r="26" spans="2:9">
      <c r="B26" s="147">
        <v>3239</v>
      </c>
      <c r="C26" s="36" t="s">
        <v>65</v>
      </c>
      <c r="D26" s="26"/>
      <c r="E26" s="26">
        <v>124.42</v>
      </c>
      <c r="F26" s="26">
        <v>62.21</v>
      </c>
      <c r="G26" s="110">
        <f t="shared" si="0"/>
        <v>50</v>
      </c>
    </row>
    <row r="27" spans="2:9">
      <c r="B27" s="147">
        <v>3292</v>
      </c>
      <c r="C27" s="36" t="s">
        <v>67</v>
      </c>
      <c r="D27" s="26"/>
      <c r="E27" s="26">
        <v>44.88</v>
      </c>
      <c r="F27" s="26">
        <v>44.88</v>
      </c>
      <c r="G27" s="110">
        <f t="shared" si="0"/>
        <v>100</v>
      </c>
    </row>
    <row r="28" spans="2:9">
      <c r="B28" s="147">
        <v>3294</v>
      </c>
      <c r="C28" s="36" t="s">
        <v>195</v>
      </c>
      <c r="D28" s="26"/>
      <c r="E28" s="26">
        <v>163.09</v>
      </c>
      <c r="F28" s="26">
        <v>163.09</v>
      </c>
      <c r="G28" s="110">
        <f t="shared" si="0"/>
        <v>100</v>
      </c>
    </row>
    <row r="29" spans="2:9">
      <c r="B29" s="147">
        <v>3299</v>
      </c>
      <c r="C29" s="36" t="s">
        <v>66</v>
      </c>
      <c r="D29" s="26"/>
      <c r="E29" s="26">
        <v>0</v>
      </c>
      <c r="F29" s="26">
        <v>0</v>
      </c>
      <c r="G29" s="110" t="e">
        <f t="shared" si="0"/>
        <v>#DIV/0!</v>
      </c>
    </row>
    <row r="30" spans="2:9">
      <c r="B30" s="148" t="s">
        <v>101</v>
      </c>
      <c r="C30" s="36"/>
      <c r="D30" s="29"/>
      <c r="E30" s="29">
        <f>SUM(E8:E29)</f>
        <v>53780.55999999999</v>
      </c>
      <c r="F30" s="29">
        <f>SUM(F8:F29)</f>
        <v>53528.169999999991</v>
      </c>
      <c r="G30" s="109">
        <f t="shared" si="0"/>
        <v>99.530704031345152</v>
      </c>
      <c r="I30" s="19"/>
    </row>
    <row r="31" spans="2:9">
      <c r="B31" s="126"/>
      <c r="C31" s="21"/>
      <c r="D31" s="21"/>
      <c r="E31" s="22"/>
      <c r="F31" s="22"/>
      <c r="G31" s="22"/>
    </row>
    <row r="32" spans="2:9">
      <c r="B32" s="126"/>
      <c r="C32" s="21"/>
      <c r="D32" s="21"/>
      <c r="E32" s="22"/>
      <c r="F32" s="22"/>
      <c r="G32" s="22"/>
    </row>
    <row r="33" spans="2:11" ht="15.75" customHeight="1">
      <c r="B33" s="255" t="s">
        <v>109</v>
      </c>
      <c r="C33" s="255"/>
      <c r="D33" s="132"/>
      <c r="E33" s="22"/>
      <c r="F33" s="22"/>
      <c r="G33" s="22"/>
    </row>
    <row r="34" spans="2:11" ht="42.75">
      <c r="B34" s="135" t="s">
        <v>90</v>
      </c>
      <c r="C34" s="136" t="s">
        <v>91</v>
      </c>
      <c r="D34" s="137" t="s">
        <v>149</v>
      </c>
      <c r="E34" s="138" t="s">
        <v>150</v>
      </c>
      <c r="F34" s="138" t="s">
        <v>122</v>
      </c>
      <c r="G34" s="139" t="s">
        <v>155</v>
      </c>
    </row>
    <row r="35" spans="2:11">
      <c r="B35" s="137">
        <v>1</v>
      </c>
      <c r="C35" s="140">
        <v>2</v>
      </c>
      <c r="D35" s="140">
        <v>3</v>
      </c>
      <c r="E35" s="138">
        <v>4</v>
      </c>
      <c r="F35" s="138">
        <v>5</v>
      </c>
      <c r="G35" s="141">
        <v>6</v>
      </c>
    </row>
    <row r="36" spans="2:11">
      <c r="B36" s="142">
        <v>3235</v>
      </c>
      <c r="C36" s="143" t="s">
        <v>133</v>
      </c>
      <c r="D36" s="149"/>
      <c r="E36" s="145">
        <v>5534.99</v>
      </c>
      <c r="F36" s="145">
        <v>5534.99</v>
      </c>
      <c r="G36" s="146">
        <f>F36/E36*100</f>
        <v>100</v>
      </c>
    </row>
    <row r="37" spans="2:11">
      <c r="B37" s="148" t="s">
        <v>101</v>
      </c>
      <c r="C37" s="36"/>
      <c r="D37" s="36"/>
      <c r="E37" s="29">
        <f>E36</f>
        <v>5534.99</v>
      </c>
      <c r="F37" s="29">
        <f>F36</f>
        <v>5534.99</v>
      </c>
      <c r="G37" s="109">
        <f>F37/E37*100</f>
        <v>100</v>
      </c>
    </row>
    <row r="38" spans="2:11">
      <c r="B38" s="150"/>
      <c r="C38" s="21"/>
      <c r="D38" s="21"/>
      <c r="E38" s="27"/>
      <c r="F38" s="27"/>
      <c r="G38" s="151"/>
    </row>
    <row r="39" spans="2:11">
      <c r="B39" s="150"/>
      <c r="C39" s="21"/>
      <c r="D39" s="21"/>
      <c r="E39" s="27"/>
      <c r="F39" s="27"/>
      <c r="G39" s="151"/>
    </row>
    <row r="40" spans="2:11">
      <c r="B40" s="150" t="s">
        <v>124</v>
      </c>
      <c r="C40" s="21"/>
      <c r="D40" s="21"/>
      <c r="E40" s="22"/>
      <c r="F40" s="22"/>
      <c r="G40" s="22"/>
    </row>
    <row r="41" spans="2:11" ht="42.75">
      <c r="B41" s="135" t="s">
        <v>90</v>
      </c>
      <c r="C41" s="136" t="s">
        <v>91</v>
      </c>
      <c r="D41" s="137" t="s">
        <v>149</v>
      </c>
      <c r="E41" s="138" t="s">
        <v>150</v>
      </c>
      <c r="F41" s="138" t="s">
        <v>122</v>
      </c>
      <c r="G41" s="139" t="s">
        <v>155</v>
      </c>
      <c r="K41" s="19"/>
    </row>
    <row r="42" spans="2:11">
      <c r="B42" s="137">
        <v>1</v>
      </c>
      <c r="C42" s="140">
        <v>2</v>
      </c>
      <c r="D42" s="140">
        <v>3</v>
      </c>
      <c r="E42" s="138">
        <v>4</v>
      </c>
      <c r="F42" s="138">
        <v>5</v>
      </c>
      <c r="G42" s="141">
        <v>6</v>
      </c>
      <c r="K42" s="19"/>
    </row>
    <row r="43" spans="2:11">
      <c r="B43" s="152">
        <v>3223</v>
      </c>
      <c r="C43" s="143" t="s">
        <v>94</v>
      </c>
      <c r="D43" s="149"/>
      <c r="E43" s="153">
        <v>3359.75</v>
      </c>
      <c r="F43" s="153">
        <v>0</v>
      </c>
      <c r="G43" s="154">
        <v>0</v>
      </c>
    </row>
    <row r="44" spans="2:11">
      <c r="B44" s="152">
        <v>3235</v>
      </c>
      <c r="C44" s="143" t="s">
        <v>61</v>
      </c>
      <c r="D44" s="149"/>
      <c r="E44" s="153">
        <v>6907.06</v>
      </c>
      <c r="F44" s="153">
        <v>0</v>
      </c>
      <c r="G44" s="154">
        <v>0</v>
      </c>
    </row>
    <row r="45" spans="2:11">
      <c r="B45" s="152">
        <v>32311</v>
      </c>
      <c r="C45" s="143" t="s">
        <v>176</v>
      </c>
      <c r="D45" s="149"/>
      <c r="E45" s="153">
        <v>320</v>
      </c>
      <c r="F45" s="153">
        <v>0</v>
      </c>
      <c r="G45" s="154">
        <v>0</v>
      </c>
      <c r="K45" s="19"/>
    </row>
    <row r="46" spans="2:11">
      <c r="B46" s="152">
        <v>32211</v>
      </c>
      <c r="C46" s="143" t="s">
        <v>175</v>
      </c>
      <c r="D46" s="149"/>
      <c r="E46" s="153">
        <v>0</v>
      </c>
      <c r="F46" s="153">
        <v>0</v>
      </c>
      <c r="G46" s="154">
        <v>0</v>
      </c>
    </row>
    <row r="47" spans="2:11">
      <c r="B47" s="152">
        <v>32311</v>
      </c>
      <c r="C47" s="143" t="s">
        <v>176</v>
      </c>
      <c r="D47" s="149"/>
      <c r="E47" s="153">
        <v>0</v>
      </c>
      <c r="F47" s="153">
        <v>0</v>
      </c>
      <c r="G47" s="154">
        <v>0</v>
      </c>
    </row>
    <row r="48" spans="2:11">
      <c r="B48" s="147">
        <v>3232</v>
      </c>
      <c r="C48" s="155"/>
      <c r="D48" s="149"/>
      <c r="E48" s="67"/>
      <c r="F48" s="67"/>
      <c r="G48" s="110"/>
    </row>
    <row r="49" spans="2:9">
      <c r="B49" s="147">
        <v>3234</v>
      </c>
      <c r="C49" s="155"/>
      <c r="D49" s="149"/>
      <c r="E49" s="67"/>
      <c r="F49" s="67"/>
      <c r="G49" s="110"/>
    </row>
    <row r="50" spans="2:9">
      <c r="B50" s="147">
        <v>3235</v>
      </c>
      <c r="C50" s="155"/>
      <c r="D50" s="149"/>
      <c r="E50" s="67"/>
      <c r="F50" s="67"/>
      <c r="G50" s="110"/>
    </row>
    <row r="51" spans="2:9">
      <c r="B51" s="147">
        <v>3237</v>
      </c>
      <c r="C51" s="155"/>
      <c r="D51" s="149"/>
      <c r="E51" s="67"/>
      <c r="F51" s="67"/>
      <c r="G51" s="110"/>
    </row>
    <row r="52" spans="2:9">
      <c r="B52" s="147">
        <v>3238</v>
      </c>
      <c r="C52" s="155"/>
      <c r="D52" s="149"/>
      <c r="E52" s="67"/>
      <c r="F52" s="67"/>
      <c r="G52" s="110"/>
    </row>
    <row r="53" spans="2:9">
      <c r="B53" s="147">
        <v>3239</v>
      </c>
      <c r="C53" s="155"/>
      <c r="D53" s="149"/>
      <c r="E53" s="67"/>
      <c r="F53" s="67"/>
      <c r="G53" s="110"/>
    </row>
    <row r="54" spans="2:9">
      <c r="B54" s="147">
        <v>3299</v>
      </c>
      <c r="C54" s="155"/>
      <c r="D54" s="149"/>
      <c r="E54" s="67"/>
      <c r="F54" s="67"/>
      <c r="G54" s="110"/>
    </row>
    <row r="55" spans="2:9">
      <c r="B55" s="148" t="s">
        <v>101</v>
      </c>
      <c r="C55" s="156"/>
      <c r="D55" s="149"/>
      <c r="E55" s="29">
        <f>E43+E44+E45+E46+E47</f>
        <v>10586.810000000001</v>
      </c>
      <c r="F55" s="29"/>
      <c r="G55" s="109">
        <v>0</v>
      </c>
      <c r="I55" s="19"/>
    </row>
    <row r="56" spans="2:9">
      <c r="B56" s="150"/>
      <c r="C56" s="21"/>
      <c r="D56" s="21"/>
      <c r="E56" s="27"/>
      <c r="F56" s="27"/>
      <c r="G56" s="151"/>
    </row>
    <row r="57" spans="2:9">
      <c r="B57" s="150"/>
      <c r="C57" s="21"/>
      <c r="D57" s="21"/>
      <c r="E57" s="27"/>
      <c r="F57" s="27"/>
      <c r="G57" s="151"/>
    </row>
    <row r="58" spans="2:9">
      <c r="B58" s="157" t="s">
        <v>102</v>
      </c>
      <c r="C58" s="158" t="s">
        <v>103</v>
      </c>
      <c r="D58" s="158"/>
      <c r="E58" s="28"/>
      <c r="F58" s="28"/>
      <c r="G58" s="28"/>
    </row>
    <row r="59" spans="2:9" ht="19.5" customHeight="1">
      <c r="B59" s="252" t="s">
        <v>157</v>
      </c>
      <c r="C59" s="253"/>
      <c r="D59" s="253"/>
      <c r="E59" s="253"/>
      <c r="F59" s="253"/>
      <c r="G59" s="253"/>
    </row>
    <row r="60" spans="2:9">
      <c r="B60" s="150" t="s">
        <v>104</v>
      </c>
      <c r="C60" s="21"/>
      <c r="D60" s="21"/>
      <c r="E60" s="22"/>
      <c r="F60" s="22"/>
      <c r="G60" s="22"/>
    </row>
    <row r="61" spans="2:9" ht="42.75">
      <c r="B61" s="135" t="s">
        <v>90</v>
      </c>
      <c r="C61" s="136" t="s">
        <v>91</v>
      </c>
      <c r="D61" s="137" t="s">
        <v>149</v>
      </c>
      <c r="E61" s="138" t="s">
        <v>150</v>
      </c>
      <c r="F61" s="138" t="s">
        <v>122</v>
      </c>
      <c r="G61" s="139" t="s">
        <v>155</v>
      </c>
    </row>
    <row r="62" spans="2:9">
      <c r="B62" s="159">
        <v>1</v>
      </c>
      <c r="C62" s="160">
        <v>2</v>
      </c>
      <c r="D62" s="160">
        <v>3</v>
      </c>
      <c r="E62" s="161">
        <v>4</v>
      </c>
      <c r="F62" s="161">
        <v>5</v>
      </c>
      <c r="G62" s="141">
        <v>6</v>
      </c>
    </row>
    <row r="63" spans="2:9">
      <c r="B63" s="147">
        <v>4241</v>
      </c>
      <c r="C63" s="155" t="s">
        <v>123</v>
      </c>
      <c r="D63" s="149">
        <v>0</v>
      </c>
      <c r="E63" s="26">
        <v>835.49</v>
      </c>
      <c r="F63" s="26">
        <v>835.49</v>
      </c>
      <c r="G63" s="110">
        <f>F63/E63*100</f>
        <v>100</v>
      </c>
    </row>
    <row r="64" spans="2:9">
      <c r="B64" s="147">
        <v>4221</v>
      </c>
      <c r="C64" s="155" t="s">
        <v>75</v>
      </c>
      <c r="D64" s="155"/>
      <c r="E64" s="65">
        <v>0</v>
      </c>
      <c r="F64" s="65">
        <v>0</v>
      </c>
      <c r="G64" s="174">
        <v>0</v>
      </c>
    </row>
    <row r="65" spans="2:7" s="23" customFormat="1" ht="14.25">
      <c r="B65" s="148" t="s">
        <v>101</v>
      </c>
      <c r="C65" s="156"/>
      <c r="D65" s="156"/>
      <c r="E65" s="29">
        <f>E64+E63</f>
        <v>835.49</v>
      </c>
      <c r="F65" s="29">
        <f>SUM(F63:F64)</f>
        <v>835.49</v>
      </c>
      <c r="G65" s="109"/>
    </row>
    <row r="66" spans="2:7" s="23" customFormat="1" ht="14.25">
      <c r="B66" s="150"/>
      <c r="C66" s="162"/>
      <c r="D66" s="162"/>
      <c r="E66" s="27"/>
      <c r="F66" s="27"/>
      <c r="G66" s="151"/>
    </row>
    <row r="67" spans="2:7" s="23" customFormat="1" ht="14.25">
      <c r="B67" s="150"/>
      <c r="C67" s="162"/>
      <c r="D67" s="162"/>
      <c r="E67" s="27"/>
      <c r="F67" s="27"/>
      <c r="G67" s="151"/>
    </row>
    <row r="68" spans="2:7">
      <c r="B68" s="157" t="s">
        <v>105</v>
      </c>
      <c r="C68" s="158" t="s">
        <v>106</v>
      </c>
      <c r="D68" s="158"/>
      <c r="E68" s="163"/>
      <c r="F68" s="163"/>
      <c r="G68" s="164"/>
    </row>
    <row r="69" spans="2:7" ht="19.5" customHeight="1">
      <c r="B69" s="252" t="s">
        <v>157</v>
      </c>
      <c r="C69" s="253"/>
      <c r="D69" s="253"/>
      <c r="E69" s="253"/>
      <c r="F69" s="253"/>
      <c r="G69" s="253"/>
    </row>
    <row r="70" spans="2:7">
      <c r="B70" s="150" t="s">
        <v>158</v>
      </c>
      <c r="C70" s="21"/>
      <c r="D70" s="21"/>
      <c r="E70" s="27"/>
      <c r="F70" s="27"/>
      <c r="G70" s="151"/>
    </row>
    <row r="71" spans="2:7" ht="42.75">
      <c r="B71" s="165" t="s">
        <v>90</v>
      </c>
      <c r="C71" s="166" t="s">
        <v>91</v>
      </c>
      <c r="D71" s="137" t="s">
        <v>149</v>
      </c>
      <c r="E71" s="138" t="s">
        <v>150</v>
      </c>
      <c r="F71" s="167" t="s">
        <v>122</v>
      </c>
      <c r="G71" s="168" t="s">
        <v>155</v>
      </c>
    </row>
    <row r="72" spans="2:7">
      <c r="B72" s="159">
        <v>1</v>
      </c>
      <c r="C72" s="160">
        <v>2</v>
      </c>
      <c r="D72" s="160">
        <v>3</v>
      </c>
      <c r="E72" s="161">
        <v>4</v>
      </c>
      <c r="F72" s="161">
        <v>5</v>
      </c>
      <c r="G72" s="141">
        <v>6</v>
      </c>
    </row>
    <row r="73" spans="2:7" s="23" customFormat="1">
      <c r="B73" s="152">
        <v>32321</v>
      </c>
      <c r="C73" s="36" t="s">
        <v>59</v>
      </c>
      <c r="D73" s="36"/>
      <c r="E73" s="153"/>
      <c r="F73" s="153"/>
      <c r="G73" s="154"/>
    </row>
    <row r="74" spans="2:7">
      <c r="B74" s="152">
        <v>32379</v>
      </c>
      <c r="C74" s="143" t="s">
        <v>177</v>
      </c>
      <c r="D74" s="143"/>
      <c r="E74" s="153"/>
      <c r="F74" s="153"/>
      <c r="G74" s="154"/>
    </row>
    <row r="75" spans="2:7">
      <c r="B75" s="147">
        <v>42212</v>
      </c>
      <c r="C75" s="155" t="s">
        <v>75</v>
      </c>
      <c r="D75" s="155"/>
      <c r="E75" s="26">
        <v>1564.59</v>
      </c>
      <c r="F75" s="26">
        <v>1564.59</v>
      </c>
      <c r="G75" s="154">
        <v>100</v>
      </c>
    </row>
    <row r="76" spans="2:7">
      <c r="B76" s="147"/>
      <c r="C76" s="155"/>
      <c r="D76" s="155"/>
      <c r="E76" s="26"/>
      <c r="F76" s="26"/>
      <c r="G76" s="154"/>
    </row>
    <row r="77" spans="2:7">
      <c r="B77" s="148" t="s">
        <v>101</v>
      </c>
      <c r="C77" s="156"/>
      <c r="D77" s="156"/>
      <c r="E77" s="29">
        <v>1564.59</v>
      </c>
      <c r="F77" s="29">
        <v>1564.59</v>
      </c>
      <c r="G77" s="109">
        <v>0</v>
      </c>
    </row>
    <row r="78" spans="2:7">
      <c r="B78" s="150"/>
      <c r="C78" s="162"/>
      <c r="D78" s="162"/>
      <c r="E78" s="27"/>
      <c r="F78" s="27"/>
      <c r="G78" s="151"/>
    </row>
    <row r="79" spans="2:7">
      <c r="B79" s="150"/>
      <c r="C79" s="21"/>
      <c r="D79" s="21"/>
      <c r="E79" s="27"/>
      <c r="F79" s="27"/>
      <c r="G79" s="151"/>
    </row>
    <row r="80" spans="2:7">
      <c r="B80" s="157" t="s">
        <v>107</v>
      </c>
      <c r="C80" s="158" t="s">
        <v>108</v>
      </c>
      <c r="D80" s="158"/>
      <c r="E80" s="28"/>
      <c r="F80" s="28"/>
      <c r="G80" s="28"/>
    </row>
    <row r="81" spans="2:7" ht="19.5" customHeight="1">
      <c r="B81" s="252" t="s">
        <v>157</v>
      </c>
      <c r="C81" s="253"/>
      <c r="D81" s="253"/>
      <c r="E81" s="253"/>
      <c r="F81" s="253"/>
      <c r="G81" s="253"/>
    </row>
    <row r="82" spans="2:7" s="23" customFormat="1">
      <c r="B82" s="150" t="s">
        <v>109</v>
      </c>
      <c r="C82" s="21"/>
      <c r="D82" s="21"/>
      <c r="E82" s="22"/>
      <c r="F82" s="22"/>
      <c r="G82" s="22"/>
    </row>
    <row r="83" spans="2:7" ht="42.75">
      <c r="B83" s="135" t="s">
        <v>90</v>
      </c>
      <c r="C83" s="136" t="s">
        <v>91</v>
      </c>
      <c r="D83" s="137" t="s">
        <v>149</v>
      </c>
      <c r="E83" s="138" t="s">
        <v>150</v>
      </c>
      <c r="F83" s="138" t="s">
        <v>122</v>
      </c>
      <c r="G83" s="139" t="s">
        <v>155</v>
      </c>
    </row>
    <row r="84" spans="2:7">
      <c r="B84" s="159">
        <v>1</v>
      </c>
      <c r="C84" s="160">
        <v>2</v>
      </c>
      <c r="D84" s="160">
        <v>3</v>
      </c>
      <c r="E84" s="161">
        <v>4</v>
      </c>
      <c r="F84" s="161">
        <v>5</v>
      </c>
      <c r="G84" s="141">
        <v>6</v>
      </c>
    </row>
    <row r="85" spans="2:7">
      <c r="B85" s="152">
        <v>32999</v>
      </c>
      <c r="C85" s="195" t="s">
        <v>66</v>
      </c>
      <c r="D85" s="160"/>
      <c r="E85" s="196">
        <v>1459</v>
      </c>
      <c r="F85" s="197">
        <v>1459</v>
      </c>
      <c r="G85" s="141">
        <f>F85/E85*100</f>
        <v>100</v>
      </c>
    </row>
    <row r="86" spans="2:7">
      <c r="B86" s="147"/>
      <c r="C86" s="155"/>
      <c r="D86" s="155"/>
      <c r="E86" s="26"/>
      <c r="F86" s="26"/>
      <c r="G86" s="110" t="e">
        <f>F86/E86*100</f>
        <v>#DIV/0!</v>
      </c>
    </row>
    <row r="87" spans="2:7">
      <c r="B87" s="148" t="s">
        <v>101</v>
      </c>
      <c r="C87" s="156"/>
      <c r="D87" s="156"/>
      <c r="E87" s="26">
        <v>1459</v>
      </c>
      <c r="F87" s="29">
        <f>F85+F86</f>
        <v>1459</v>
      </c>
      <c r="G87" s="109">
        <f>F87/E87*100</f>
        <v>100</v>
      </c>
    </row>
    <row r="88" spans="2:7">
      <c r="B88" s="150"/>
      <c r="C88" s="162"/>
      <c r="D88" s="162"/>
      <c r="E88" s="27"/>
      <c r="F88" s="27"/>
      <c r="G88" s="151"/>
    </row>
    <row r="89" spans="2:7">
      <c r="B89" s="150"/>
      <c r="C89" s="162"/>
      <c r="D89" s="162"/>
      <c r="E89" s="27"/>
      <c r="F89" s="27"/>
      <c r="G89" s="151"/>
    </row>
    <row r="90" spans="2:7">
      <c r="B90" s="157" t="s">
        <v>111</v>
      </c>
      <c r="C90" s="158" t="s">
        <v>112</v>
      </c>
      <c r="D90" s="158"/>
      <c r="E90" s="28"/>
      <c r="F90" s="28"/>
      <c r="G90" s="28"/>
    </row>
    <row r="91" spans="2:7">
      <c r="B91" s="252" t="s">
        <v>157</v>
      </c>
      <c r="C91" s="253"/>
      <c r="D91" s="253"/>
      <c r="E91" s="253"/>
      <c r="F91" s="253"/>
      <c r="G91" s="253"/>
    </row>
    <row r="92" spans="2:7">
      <c r="B92" s="150" t="s">
        <v>109</v>
      </c>
      <c r="C92" s="21"/>
      <c r="D92" s="21"/>
      <c r="E92" s="22"/>
      <c r="F92" s="22"/>
      <c r="G92" s="22"/>
    </row>
    <row r="93" spans="2:7" ht="42.75">
      <c r="B93" s="135" t="s">
        <v>90</v>
      </c>
      <c r="C93" s="136" t="s">
        <v>91</v>
      </c>
      <c r="D93" s="137" t="s">
        <v>149</v>
      </c>
      <c r="E93" s="138" t="s">
        <v>150</v>
      </c>
      <c r="F93" s="138" t="s">
        <v>122</v>
      </c>
      <c r="G93" s="139" t="s">
        <v>155</v>
      </c>
    </row>
    <row r="94" spans="2:7">
      <c r="B94" s="159">
        <v>1</v>
      </c>
      <c r="C94" s="160">
        <v>2</v>
      </c>
      <c r="D94" s="160">
        <v>3</v>
      </c>
      <c r="E94" s="161">
        <v>4</v>
      </c>
      <c r="F94" s="161">
        <v>5</v>
      </c>
      <c r="G94" s="141">
        <v>6</v>
      </c>
    </row>
    <row r="95" spans="2:7">
      <c r="B95" s="147">
        <v>42641</v>
      </c>
      <c r="C95" s="155" t="s">
        <v>178</v>
      </c>
      <c r="D95" s="155"/>
      <c r="E95" s="26">
        <v>3250</v>
      </c>
      <c r="F95" s="26">
        <v>1750</v>
      </c>
      <c r="G95" s="110">
        <f>F95/E95*100</f>
        <v>53.846153846153847</v>
      </c>
    </row>
    <row r="96" spans="2:7">
      <c r="B96" s="148" t="s">
        <v>101</v>
      </c>
      <c r="C96" s="156"/>
      <c r="D96" s="156"/>
      <c r="E96" s="29">
        <f>SUM(E95:E95)</f>
        <v>3250</v>
      </c>
      <c r="F96" s="29">
        <f>SUM(F95:F95)</f>
        <v>1750</v>
      </c>
      <c r="G96" s="110">
        <f>F96/E96*100</f>
        <v>53.846153846153847</v>
      </c>
    </row>
    <row r="97" spans="2:7">
      <c r="B97" s="150"/>
      <c r="C97" s="162"/>
      <c r="D97" s="162"/>
      <c r="E97" s="27"/>
      <c r="F97" s="27"/>
      <c r="G97" s="151"/>
    </row>
    <row r="98" spans="2:7">
      <c r="B98" s="150"/>
      <c r="C98" s="162"/>
      <c r="D98" s="162"/>
      <c r="E98" s="27"/>
      <c r="F98" s="27"/>
      <c r="G98" s="151"/>
    </row>
    <row r="99" spans="2:7">
      <c r="B99" s="157" t="s">
        <v>113</v>
      </c>
      <c r="C99" s="158" t="s">
        <v>114</v>
      </c>
      <c r="D99" s="158"/>
      <c r="E99" s="28"/>
      <c r="F99" s="28"/>
      <c r="G99" s="28"/>
    </row>
    <row r="100" spans="2:7">
      <c r="B100" s="252" t="s">
        <v>157</v>
      </c>
      <c r="C100" s="253"/>
      <c r="D100" s="253"/>
      <c r="E100" s="253"/>
      <c r="F100" s="253"/>
      <c r="G100" s="253"/>
    </row>
    <row r="101" spans="2:7">
      <c r="B101" s="150" t="s">
        <v>109</v>
      </c>
      <c r="C101" s="21"/>
      <c r="D101" s="21"/>
      <c r="E101" s="22"/>
      <c r="F101" s="22"/>
      <c r="G101" s="22"/>
    </row>
    <row r="102" spans="2:7" s="23" customFormat="1" ht="42.75">
      <c r="B102" s="135" t="s">
        <v>90</v>
      </c>
      <c r="C102" s="136" t="s">
        <v>91</v>
      </c>
      <c r="D102" s="137" t="s">
        <v>149</v>
      </c>
      <c r="E102" s="138" t="s">
        <v>150</v>
      </c>
      <c r="F102" s="138" t="s">
        <v>122</v>
      </c>
      <c r="G102" s="139" t="s">
        <v>155</v>
      </c>
    </row>
    <row r="103" spans="2:7">
      <c r="B103" s="159">
        <v>1</v>
      </c>
      <c r="C103" s="160">
        <v>2</v>
      </c>
      <c r="D103" s="160">
        <v>3</v>
      </c>
      <c r="E103" s="161">
        <v>4</v>
      </c>
      <c r="F103" s="161">
        <v>5</v>
      </c>
      <c r="G103" s="141">
        <v>6</v>
      </c>
    </row>
    <row r="104" spans="2:7">
      <c r="B104" s="147">
        <v>4511</v>
      </c>
      <c r="C104" s="155" t="s">
        <v>151</v>
      </c>
      <c r="D104" s="155"/>
      <c r="E104" s="26"/>
      <c r="F104" s="26">
        <v>0</v>
      </c>
      <c r="G104" s="110" t="e">
        <f>F104/E104*100</f>
        <v>#DIV/0!</v>
      </c>
    </row>
    <row r="105" spans="2:7">
      <c r="B105" s="148" t="s">
        <v>101</v>
      </c>
      <c r="C105" s="156"/>
      <c r="D105" s="156"/>
      <c r="E105" s="29"/>
      <c r="F105" s="29">
        <v>0</v>
      </c>
      <c r="G105" s="109" t="e">
        <f>F105/E105*100</f>
        <v>#DIV/0!</v>
      </c>
    </row>
    <row r="106" spans="2:7">
      <c r="B106" s="150"/>
      <c r="C106" s="162"/>
      <c r="D106" s="162"/>
      <c r="E106" s="27"/>
      <c r="F106" s="27">
        <v>0</v>
      </c>
      <c r="G106" s="151"/>
    </row>
    <row r="107" spans="2:7">
      <c r="B107" s="150"/>
      <c r="C107" s="162"/>
      <c r="D107" s="162"/>
      <c r="E107" s="27"/>
      <c r="F107" s="27"/>
      <c r="G107" s="151"/>
    </row>
    <row r="108" spans="2:7">
      <c r="B108" s="157" t="s">
        <v>171</v>
      </c>
      <c r="C108" s="158" t="s">
        <v>138</v>
      </c>
      <c r="D108" s="158"/>
      <c r="E108" s="28"/>
      <c r="F108" s="28"/>
      <c r="G108" s="28"/>
    </row>
    <row r="109" spans="2:7">
      <c r="B109" s="252" t="s">
        <v>159</v>
      </c>
      <c r="C109" s="253"/>
      <c r="D109" s="253"/>
      <c r="E109" s="253"/>
      <c r="F109" s="253"/>
      <c r="G109" s="253"/>
    </row>
    <row r="110" spans="2:7">
      <c r="B110" s="150" t="s">
        <v>125</v>
      </c>
      <c r="C110" s="21"/>
      <c r="D110" s="21"/>
      <c r="E110" s="22"/>
      <c r="F110" s="22"/>
      <c r="G110" s="22"/>
    </row>
    <row r="111" spans="2:7" ht="42.75">
      <c r="B111" s="135" t="s">
        <v>90</v>
      </c>
      <c r="C111" s="136" t="s">
        <v>91</v>
      </c>
      <c r="D111" s="137" t="s">
        <v>149</v>
      </c>
      <c r="E111" s="138" t="s">
        <v>150</v>
      </c>
      <c r="F111" s="138" t="s">
        <v>122</v>
      </c>
      <c r="G111" s="139" t="s">
        <v>155</v>
      </c>
    </row>
    <row r="112" spans="2:7">
      <c r="B112" s="159">
        <v>1</v>
      </c>
      <c r="C112" s="160">
        <v>2</v>
      </c>
      <c r="D112" s="160">
        <v>3</v>
      </c>
      <c r="E112" s="161">
        <v>4</v>
      </c>
      <c r="F112" s="161">
        <v>5</v>
      </c>
      <c r="G112" s="141">
        <v>6</v>
      </c>
    </row>
    <row r="113" spans="2:7">
      <c r="B113" s="152">
        <v>32111</v>
      </c>
      <c r="C113" s="195" t="s">
        <v>20</v>
      </c>
      <c r="D113" s="160"/>
      <c r="E113" s="196">
        <v>0</v>
      </c>
      <c r="F113" s="196">
        <v>0</v>
      </c>
      <c r="G113" s="141" t="e">
        <f>F113/E113*100</f>
        <v>#DIV/0!</v>
      </c>
    </row>
    <row r="114" spans="2:7">
      <c r="B114" s="152">
        <v>32211</v>
      </c>
      <c r="C114" s="195" t="s">
        <v>179</v>
      </c>
      <c r="D114" s="160"/>
      <c r="E114" s="196">
        <v>0</v>
      </c>
      <c r="F114" s="196">
        <v>0</v>
      </c>
      <c r="G114" s="141">
        <v>0</v>
      </c>
    </row>
    <row r="115" spans="2:7">
      <c r="B115" s="152">
        <v>3222</v>
      </c>
      <c r="C115" s="195" t="s">
        <v>180</v>
      </c>
      <c r="D115" s="160"/>
      <c r="E115" s="196">
        <v>0</v>
      </c>
      <c r="F115" s="196">
        <v>0</v>
      </c>
      <c r="G115" s="141" t="e">
        <f>F115/E115*100</f>
        <v>#DIV/0!</v>
      </c>
    </row>
    <row r="116" spans="2:7">
      <c r="B116" s="147">
        <v>32372</v>
      </c>
      <c r="C116" s="198" t="s">
        <v>177</v>
      </c>
      <c r="D116" s="155"/>
      <c r="E116" s="67">
        <v>0</v>
      </c>
      <c r="F116" s="67">
        <v>0</v>
      </c>
      <c r="G116" s="110">
        <v>0</v>
      </c>
    </row>
    <row r="117" spans="2:7">
      <c r="B117" s="147">
        <v>32999</v>
      </c>
      <c r="C117" s="198" t="s">
        <v>66</v>
      </c>
      <c r="D117" s="169"/>
      <c r="E117" s="67">
        <v>212.36</v>
      </c>
      <c r="F117" s="67">
        <v>212.36</v>
      </c>
      <c r="G117" s="110">
        <v>0</v>
      </c>
    </row>
    <row r="118" spans="2:7">
      <c r="B118" s="148" t="s">
        <v>101</v>
      </c>
      <c r="C118" s="156"/>
      <c r="D118" s="29">
        <v>0</v>
      </c>
      <c r="E118" s="199">
        <f>E113+E114+E115+E116+E117</f>
        <v>212.36</v>
      </c>
      <c r="F118" s="199">
        <f>F113+F114+F115+F116+F117</f>
        <v>212.36</v>
      </c>
      <c r="G118" s="109">
        <f>F118/E118*100</f>
        <v>100</v>
      </c>
    </row>
    <row r="119" spans="2:7">
      <c r="B119" s="150"/>
      <c r="C119" s="162"/>
      <c r="D119" s="162"/>
      <c r="E119" s="27"/>
      <c r="F119" s="27"/>
      <c r="G119" s="151"/>
    </row>
    <row r="120" spans="2:7">
      <c r="B120" s="150"/>
      <c r="C120" s="162"/>
      <c r="D120" s="162"/>
      <c r="E120" s="27"/>
      <c r="F120" s="27"/>
      <c r="G120" s="151"/>
    </row>
    <row r="121" spans="2:7">
      <c r="B121" s="150" t="s">
        <v>117</v>
      </c>
      <c r="C121" s="21"/>
      <c r="D121" s="21"/>
      <c r="E121" s="22"/>
      <c r="F121" s="22"/>
      <c r="G121" s="22"/>
    </row>
    <row r="122" spans="2:7" ht="42.75">
      <c r="B122" s="135" t="s">
        <v>90</v>
      </c>
      <c r="C122" s="136" t="s">
        <v>91</v>
      </c>
      <c r="D122" s="137" t="s">
        <v>149</v>
      </c>
      <c r="E122" s="138" t="s">
        <v>150</v>
      </c>
      <c r="F122" s="138" t="s">
        <v>122</v>
      </c>
      <c r="G122" s="139" t="s">
        <v>155</v>
      </c>
    </row>
    <row r="123" spans="2:7">
      <c r="B123" s="159">
        <v>1</v>
      </c>
      <c r="C123" s="160">
        <v>2</v>
      </c>
      <c r="D123" s="160">
        <v>3</v>
      </c>
      <c r="E123" s="161">
        <v>4</v>
      </c>
      <c r="F123" s="161">
        <v>5</v>
      </c>
      <c r="G123" s="141">
        <v>6</v>
      </c>
    </row>
    <row r="124" spans="2:7">
      <c r="B124" s="200">
        <v>32321</v>
      </c>
      <c r="C124" s="195" t="s">
        <v>181</v>
      </c>
      <c r="D124" s="160"/>
      <c r="E124" s="196">
        <v>0</v>
      </c>
      <c r="F124" s="196">
        <v>0</v>
      </c>
      <c r="G124" s="141" t="e">
        <f>F124/E124*100</f>
        <v>#DIV/0!</v>
      </c>
    </row>
    <row r="125" spans="2:7">
      <c r="B125" s="200">
        <v>3232</v>
      </c>
      <c r="C125" s="195" t="s">
        <v>182</v>
      </c>
      <c r="D125" s="160"/>
      <c r="E125" s="196">
        <v>0</v>
      </c>
      <c r="F125" s="196">
        <v>0</v>
      </c>
      <c r="G125" s="141" t="e">
        <f>F125/E125*100</f>
        <v>#DIV/0!</v>
      </c>
    </row>
    <row r="126" spans="2:7">
      <c r="B126" s="201">
        <v>32999</v>
      </c>
      <c r="C126" s="198" t="s">
        <v>183</v>
      </c>
      <c r="D126" s="169">
        <v>0</v>
      </c>
      <c r="E126" s="67">
        <v>1194.5</v>
      </c>
      <c r="F126" s="67">
        <v>554</v>
      </c>
      <c r="G126" s="170" t="s">
        <v>190</v>
      </c>
    </row>
    <row r="127" spans="2:7">
      <c r="B127" s="148" t="s">
        <v>101</v>
      </c>
      <c r="C127" s="148"/>
      <c r="D127" s="29">
        <v>0</v>
      </c>
      <c r="E127" s="29">
        <f>E125+E124+E126</f>
        <v>1194.5</v>
      </c>
      <c r="F127" s="29">
        <f>F124+F125+F126</f>
        <v>554</v>
      </c>
      <c r="G127" s="171"/>
    </row>
    <row r="128" spans="2:7">
      <c r="B128" s="150"/>
      <c r="C128" s="162"/>
      <c r="D128" s="162"/>
      <c r="E128" s="27"/>
      <c r="F128" s="27"/>
      <c r="G128" s="151"/>
    </row>
    <row r="129" spans="2:7">
      <c r="B129" s="150"/>
      <c r="C129" s="162"/>
      <c r="D129" s="162"/>
      <c r="E129" s="27"/>
      <c r="F129" s="27"/>
      <c r="G129" s="151"/>
    </row>
    <row r="130" spans="2:7">
      <c r="B130" s="150"/>
      <c r="C130" s="162"/>
      <c r="D130" s="162"/>
      <c r="E130" s="27"/>
      <c r="F130" s="27"/>
      <c r="G130" s="151"/>
    </row>
    <row r="131" spans="2:7">
      <c r="B131" s="150"/>
      <c r="C131" s="162"/>
      <c r="D131" s="162"/>
      <c r="E131" s="27"/>
      <c r="F131" s="27"/>
      <c r="G131" s="151"/>
    </row>
    <row r="132" spans="2:7">
      <c r="B132" s="150" t="s">
        <v>115</v>
      </c>
      <c r="C132" s="21"/>
      <c r="D132" s="21"/>
      <c r="E132" s="22"/>
      <c r="F132" s="22"/>
      <c r="G132" s="22"/>
    </row>
    <row r="133" spans="2:7" ht="42.75">
      <c r="B133" s="135" t="s">
        <v>90</v>
      </c>
      <c r="C133" s="136" t="s">
        <v>91</v>
      </c>
      <c r="D133" s="137" t="s">
        <v>149</v>
      </c>
      <c r="E133" s="138" t="s">
        <v>150</v>
      </c>
      <c r="F133" s="138" t="s">
        <v>122</v>
      </c>
      <c r="G133" s="139" t="s">
        <v>155</v>
      </c>
    </row>
    <row r="134" spans="2:7">
      <c r="B134" s="159">
        <v>1</v>
      </c>
      <c r="C134" s="160">
        <v>2</v>
      </c>
      <c r="D134" s="160">
        <v>3</v>
      </c>
      <c r="E134" s="161">
        <v>4</v>
      </c>
      <c r="F134" s="161">
        <v>5</v>
      </c>
      <c r="G134" s="141">
        <v>6</v>
      </c>
    </row>
    <row r="135" spans="2:7">
      <c r="B135" s="147">
        <v>3222</v>
      </c>
      <c r="C135" s="155" t="s">
        <v>152</v>
      </c>
      <c r="D135" s="155"/>
      <c r="E135" s="26"/>
      <c r="F135" s="26"/>
      <c r="G135" s="170"/>
    </row>
    <row r="136" spans="2:7">
      <c r="B136" s="148" t="s">
        <v>101</v>
      </c>
      <c r="C136" s="156"/>
      <c r="D136" s="156"/>
      <c r="E136" s="29"/>
      <c r="F136" s="29"/>
      <c r="G136" s="171"/>
    </row>
    <row r="137" spans="2:7">
      <c r="B137" s="150"/>
      <c r="C137" s="162"/>
      <c r="D137" s="162"/>
      <c r="E137" s="27"/>
      <c r="F137" s="27"/>
      <c r="G137" s="151"/>
    </row>
    <row r="138" spans="2:7">
      <c r="B138" s="150"/>
      <c r="C138" s="162"/>
      <c r="D138" s="162"/>
      <c r="E138" s="27"/>
      <c r="F138" s="27"/>
      <c r="G138" s="151"/>
    </row>
    <row r="139" spans="2:7">
      <c r="B139" s="157" t="s">
        <v>120</v>
      </c>
      <c r="C139" s="158" t="s">
        <v>121</v>
      </c>
      <c r="D139" s="158"/>
      <c r="E139" s="28"/>
      <c r="F139" s="28"/>
      <c r="G139" s="28"/>
    </row>
    <row r="140" spans="2:7">
      <c r="B140" s="252" t="s">
        <v>157</v>
      </c>
      <c r="C140" s="253"/>
      <c r="D140" s="253"/>
      <c r="E140" s="253"/>
      <c r="F140" s="253"/>
      <c r="G140" s="253"/>
    </row>
    <row r="141" spans="2:7">
      <c r="B141" s="150" t="s">
        <v>109</v>
      </c>
      <c r="C141" s="21"/>
      <c r="D141" s="21"/>
      <c r="E141" s="22"/>
      <c r="F141" s="22"/>
      <c r="G141" s="22"/>
    </row>
    <row r="142" spans="2:7" ht="42.75">
      <c r="B142" s="135" t="s">
        <v>90</v>
      </c>
      <c r="C142" s="136" t="s">
        <v>91</v>
      </c>
      <c r="D142" s="137" t="s">
        <v>149</v>
      </c>
      <c r="E142" s="138" t="s">
        <v>150</v>
      </c>
      <c r="F142" s="138" t="s">
        <v>122</v>
      </c>
      <c r="G142" s="139" t="s">
        <v>155</v>
      </c>
    </row>
    <row r="143" spans="2:7">
      <c r="B143" s="159">
        <v>1</v>
      </c>
      <c r="C143" s="160">
        <v>2</v>
      </c>
      <c r="D143" s="160">
        <v>3</v>
      </c>
      <c r="E143" s="161">
        <v>4</v>
      </c>
      <c r="F143" s="161">
        <v>5</v>
      </c>
      <c r="G143" s="141">
        <v>6</v>
      </c>
    </row>
    <row r="144" spans="2:7">
      <c r="B144" s="152">
        <v>32912</v>
      </c>
      <c r="C144" s="195" t="s">
        <v>184</v>
      </c>
      <c r="D144" s="160"/>
      <c r="E144" s="161">
        <v>0</v>
      </c>
      <c r="F144" s="161">
        <v>0</v>
      </c>
      <c r="G144" s="141" t="e">
        <f>F144/E144*100</f>
        <v>#DIV/0!</v>
      </c>
    </row>
    <row r="145" spans="2:7">
      <c r="B145" s="147">
        <v>32999</v>
      </c>
      <c r="C145" s="155" t="s">
        <v>110</v>
      </c>
      <c r="D145" s="155"/>
      <c r="E145" s="26">
        <v>58.06</v>
      </c>
      <c r="F145" s="26">
        <v>58.06</v>
      </c>
      <c r="G145" s="110">
        <f>F145/E145*100</f>
        <v>100</v>
      </c>
    </row>
    <row r="146" spans="2:7">
      <c r="B146" s="148" t="s">
        <v>101</v>
      </c>
      <c r="C146" s="156"/>
      <c r="D146" s="156"/>
      <c r="E146" s="29">
        <f>E144+E145</f>
        <v>58.06</v>
      </c>
      <c r="F146" s="29">
        <f>F144+F145</f>
        <v>58.06</v>
      </c>
      <c r="G146" s="109">
        <f>F146/E146*100</f>
        <v>100</v>
      </c>
    </row>
    <row r="147" spans="2:7">
      <c r="B147" s="150"/>
      <c r="C147" s="162"/>
      <c r="D147" s="162"/>
      <c r="E147" s="27"/>
      <c r="F147" s="27"/>
      <c r="G147" s="151"/>
    </row>
    <row r="148" spans="2:7">
      <c r="B148" s="150"/>
      <c r="C148" s="162"/>
      <c r="D148" s="162"/>
      <c r="E148" s="27"/>
      <c r="F148" s="27"/>
      <c r="G148" s="151"/>
    </row>
    <row r="149" spans="2:7">
      <c r="B149" s="157" t="s">
        <v>118</v>
      </c>
      <c r="C149" s="158" t="s">
        <v>119</v>
      </c>
      <c r="D149" s="158"/>
      <c r="E149" s="28"/>
      <c r="F149" s="28"/>
      <c r="G149" s="28"/>
    </row>
    <row r="150" spans="2:7">
      <c r="B150" s="252" t="s">
        <v>159</v>
      </c>
      <c r="C150" s="253"/>
      <c r="D150" s="253"/>
      <c r="E150" s="253"/>
      <c r="F150" s="253"/>
      <c r="G150" s="253"/>
    </row>
    <row r="151" spans="2:7">
      <c r="B151" s="150" t="s">
        <v>115</v>
      </c>
      <c r="C151" s="21"/>
      <c r="D151" s="21"/>
      <c r="E151" s="22"/>
      <c r="F151" s="22"/>
      <c r="G151" s="22"/>
    </row>
    <row r="152" spans="2:7" ht="42.75">
      <c r="B152" s="135" t="s">
        <v>90</v>
      </c>
      <c r="C152" s="136" t="s">
        <v>91</v>
      </c>
      <c r="D152" s="137" t="s">
        <v>149</v>
      </c>
      <c r="E152" s="138" t="s">
        <v>150</v>
      </c>
      <c r="F152" s="138" t="s">
        <v>122</v>
      </c>
      <c r="G152" s="139" t="s">
        <v>155</v>
      </c>
    </row>
    <row r="153" spans="2:7">
      <c r="B153" s="159">
        <v>1</v>
      </c>
      <c r="C153" s="160">
        <v>2</v>
      </c>
      <c r="D153" s="160">
        <v>3</v>
      </c>
      <c r="E153" s="161">
        <v>4</v>
      </c>
      <c r="F153" s="161">
        <v>5</v>
      </c>
      <c r="G153" s="141">
        <v>6</v>
      </c>
    </row>
    <row r="154" spans="2:7">
      <c r="B154" s="159">
        <v>4241</v>
      </c>
      <c r="C154" s="160" t="s">
        <v>197</v>
      </c>
      <c r="D154" s="160"/>
      <c r="E154" s="161">
        <v>7167.14</v>
      </c>
      <c r="F154" s="161">
        <v>237</v>
      </c>
      <c r="G154" s="141"/>
    </row>
    <row r="155" spans="2:7">
      <c r="B155" s="147">
        <v>4241</v>
      </c>
      <c r="C155" s="155" t="s">
        <v>119</v>
      </c>
      <c r="D155" s="169">
        <v>0</v>
      </c>
      <c r="E155" s="26">
        <v>6636.14</v>
      </c>
      <c r="F155" s="26">
        <v>5893.47</v>
      </c>
      <c r="G155" s="110">
        <f>F155/E155*100</f>
        <v>88.808705060471908</v>
      </c>
    </row>
    <row r="156" spans="2:7">
      <c r="B156" s="148" t="s">
        <v>101</v>
      </c>
      <c r="C156" s="156"/>
      <c r="D156" s="29">
        <v>0</v>
      </c>
      <c r="E156" s="29">
        <v>11281.44</v>
      </c>
      <c r="F156" s="29">
        <v>6130.47</v>
      </c>
      <c r="G156" s="109">
        <f>F156/E156*100</f>
        <v>54.341201123260859</v>
      </c>
    </row>
    <row r="157" spans="2:7">
      <c r="B157" s="150"/>
      <c r="C157" s="162"/>
      <c r="D157" s="162"/>
      <c r="E157" s="27"/>
      <c r="F157" s="27"/>
      <c r="G157" s="151"/>
    </row>
    <row r="158" spans="2:7">
      <c r="B158" s="150"/>
      <c r="C158" s="162"/>
      <c r="D158" s="162"/>
      <c r="E158" s="27"/>
      <c r="F158" s="27"/>
      <c r="G158" s="151"/>
    </row>
    <row r="159" spans="2:7" ht="14.45" customHeight="1">
      <c r="B159" s="150"/>
      <c r="C159" s="162"/>
      <c r="D159" s="162"/>
      <c r="E159" s="27"/>
      <c r="F159" s="27"/>
      <c r="G159" s="151"/>
    </row>
    <row r="160" spans="2:7">
      <c r="B160" s="157" t="s">
        <v>198</v>
      </c>
      <c r="C160" s="158" t="s">
        <v>213</v>
      </c>
      <c r="D160" s="158"/>
      <c r="E160" s="28"/>
      <c r="F160" s="28"/>
      <c r="G160" s="28"/>
    </row>
    <row r="161" spans="2:7">
      <c r="B161" s="252" t="s">
        <v>157</v>
      </c>
      <c r="C161" s="253"/>
      <c r="D161" s="253"/>
      <c r="E161" s="253"/>
      <c r="F161" s="253"/>
      <c r="G161" s="253"/>
    </row>
    <row r="162" spans="2:7">
      <c r="B162" s="150" t="s">
        <v>116</v>
      </c>
      <c r="C162" s="162" t="s">
        <v>214</v>
      </c>
      <c r="D162" s="21"/>
      <c r="E162" s="22"/>
      <c r="F162" s="22"/>
      <c r="G162" s="22"/>
    </row>
    <row r="163" spans="2:7" ht="42.75">
      <c r="B163" s="135" t="s">
        <v>90</v>
      </c>
      <c r="C163" s="136" t="s">
        <v>91</v>
      </c>
      <c r="D163" s="137" t="s">
        <v>149</v>
      </c>
      <c r="E163" s="138" t="s">
        <v>150</v>
      </c>
      <c r="F163" s="138" t="s">
        <v>122</v>
      </c>
      <c r="G163" s="139" t="s">
        <v>155</v>
      </c>
    </row>
    <row r="164" spans="2:7">
      <c r="B164" s="159">
        <v>1</v>
      </c>
      <c r="C164" s="160">
        <v>2</v>
      </c>
      <c r="D164" s="160">
        <v>3</v>
      </c>
      <c r="E164" s="161">
        <v>4</v>
      </c>
      <c r="F164" s="161">
        <v>5</v>
      </c>
      <c r="G164" s="141">
        <v>6</v>
      </c>
    </row>
    <row r="165" spans="2:7">
      <c r="B165" s="147">
        <v>3111</v>
      </c>
      <c r="C165" s="155" t="s">
        <v>215</v>
      </c>
      <c r="D165" s="169">
        <v>0</v>
      </c>
      <c r="E165" s="26">
        <v>5541.29</v>
      </c>
      <c r="F165" s="26">
        <v>5541.29</v>
      </c>
      <c r="G165" s="110">
        <f>F165/E165*100</f>
        <v>100</v>
      </c>
    </row>
    <row r="166" spans="2:7">
      <c r="B166" s="147">
        <v>31321</v>
      </c>
      <c r="C166" s="155" t="s">
        <v>216</v>
      </c>
      <c r="D166" s="169">
        <v>0</v>
      </c>
      <c r="E166" s="26">
        <v>136.74</v>
      </c>
      <c r="F166" s="26">
        <v>136.74</v>
      </c>
      <c r="G166" s="110">
        <f t="shared" ref="G166:G170" si="1">F166/E166*100</f>
        <v>100</v>
      </c>
    </row>
    <row r="167" spans="2:7">
      <c r="B167" s="147">
        <v>31321</v>
      </c>
      <c r="C167" s="155" t="s">
        <v>217</v>
      </c>
      <c r="D167" s="169">
        <v>0</v>
      </c>
      <c r="E167" s="26">
        <v>393.44</v>
      </c>
      <c r="F167" s="26">
        <v>393.44</v>
      </c>
      <c r="G167" s="110">
        <f t="shared" si="1"/>
        <v>100</v>
      </c>
    </row>
    <row r="168" spans="2:7">
      <c r="B168" s="147">
        <v>3211</v>
      </c>
      <c r="C168" s="155" t="s">
        <v>20</v>
      </c>
      <c r="D168" s="169">
        <v>0</v>
      </c>
      <c r="E168" s="26">
        <v>0</v>
      </c>
      <c r="F168" s="65">
        <v>0</v>
      </c>
      <c r="G168" s="170"/>
    </row>
    <row r="169" spans="2:7">
      <c r="B169" s="147">
        <v>3212</v>
      </c>
      <c r="C169" s="155" t="s">
        <v>126</v>
      </c>
      <c r="D169" s="169">
        <v>0</v>
      </c>
      <c r="E169" s="26">
        <v>0</v>
      </c>
      <c r="F169" s="26">
        <v>0</v>
      </c>
      <c r="G169" s="110" t="e">
        <f t="shared" si="1"/>
        <v>#DIV/0!</v>
      </c>
    </row>
    <row r="170" spans="2:7">
      <c r="B170" s="148" t="s">
        <v>101</v>
      </c>
      <c r="C170" s="156"/>
      <c r="D170" s="29">
        <f>SUM(D165:D169)</f>
        <v>0</v>
      </c>
      <c r="E170" s="29">
        <f>SUM(E165:E169)</f>
        <v>6071.4699999999993</v>
      </c>
      <c r="F170" s="29">
        <v>6071.47</v>
      </c>
      <c r="G170" s="109">
        <f t="shared" si="1"/>
        <v>100.00000000000003</v>
      </c>
    </row>
    <row r="171" spans="2:7">
      <c r="B171" s="150"/>
      <c r="C171" s="162"/>
      <c r="D171" s="162"/>
      <c r="E171" s="27"/>
      <c r="F171" s="27"/>
      <c r="G171" s="151"/>
    </row>
    <row r="172" spans="2:7">
      <c r="B172" s="162" t="s">
        <v>198</v>
      </c>
      <c r="C172" s="162" t="s">
        <v>206</v>
      </c>
      <c r="D172" s="162"/>
      <c r="E172" s="27"/>
      <c r="F172" s="27"/>
      <c r="G172" s="151"/>
    </row>
    <row r="173" spans="2:7">
      <c r="B173" s="150" t="s">
        <v>117</v>
      </c>
      <c r="C173" s="162" t="s">
        <v>207</v>
      </c>
      <c r="D173" s="162"/>
      <c r="E173" s="27"/>
      <c r="F173" s="27"/>
      <c r="G173" s="151"/>
    </row>
    <row r="174" spans="2:7" ht="42.75">
      <c r="B174" s="135" t="s">
        <v>90</v>
      </c>
      <c r="C174" s="136" t="s">
        <v>91</v>
      </c>
      <c r="D174" s="137" t="s">
        <v>149</v>
      </c>
      <c r="E174" s="138" t="s">
        <v>150</v>
      </c>
      <c r="F174" s="138" t="s">
        <v>122</v>
      </c>
      <c r="G174" s="139" t="s">
        <v>155</v>
      </c>
    </row>
    <row r="175" spans="2:7">
      <c r="B175" s="159">
        <v>1</v>
      </c>
      <c r="C175" s="160">
        <v>2</v>
      </c>
      <c r="D175" s="160">
        <v>3</v>
      </c>
      <c r="E175" s="161">
        <v>4</v>
      </c>
      <c r="F175" s="161">
        <v>5</v>
      </c>
      <c r="G175" s="141">
        <v>6</v>
      </c>
    </row>
    <row r="176" spans="2:7">
      <c r="B176" s="147">
        <v>31111</v>
      </c>
      <c r="C176" s="155" t="s">
        <v>208</v>
      </c>
      <c r="D176" s="169">
        <v>0</v>
      </c>
      <c r="E176" s="26">
        <v>971.73</v>
      </c>
      <c r="F176" s="26">
        <v>1223.94</v>
      </c>
      <c r="G176" s="110">
        <f>F176/E176*100</f>
        <v>125.95474051434041</v>
      </c>
    </row>
    <row r="177" spans="2:11">
      <c r="B177" s="147">
        <v>31321</v>
      </c>
      <c r="C177" s="155" t="s">
        <v>210</v>
      </c>
      <c r="D177" s="169"/>
      <c r="E177" s="26">
        <v>1138.3599999999999</v>
      </c>
      <c r="F177" s="26">
        <v>979.52</v>
      </c>
      <c r="G177" s="110"/>
    </row>
    <row r="178" spans="2:11">
      <c r="B178" s="147">
        <v>31321</v>
      </c>
      <c r="C178" s="155" t="s">
        <v>209</v>
      </c>
      <c r="D178" s="169"/>
      <c r="E178" s="26">
        <v>200.56</v>
      </c>
      <c r="F178" s="26">
        <v>200.56</v>
      </c>
      <c r="G178" s="110"/>
    </row>
    <row r="179" spans="2:11">
      <c r="B179" s="147">
        <v>32121</v>
      </c>
      <c r="C179" s="155" t="s">
        <v>211</v>
      </c>
      <c r="D179" s="169"/>
      <c r="E179" s="26">
        <v>395.07</v>
      </c>
      <c r="F179" s="26">
        <v>395.07</v>
      </c>
      <c r="G179" s="110"/>
    </row>
    <row r="180" spans="2:11">
      <c r="B180" s="147">
        <v>32121</v>
      </c>
      <c r="C180" s="155" t="s">
        <v>212</v>
      </c>
      <c r="D180" s="169"/>
      <c r="E180" s="26">
        <v>219.48</v>
      </c>
      <c r="F180" s="26">
        <v>219.48</v>
      </c>
      <c r="G180" s="110"/>
    </row>
    <row r="181" spans="2:11">
      <c r="B181" s="148" t="s">
        <v>101</v>
      </c>
      <c r="C181" s="156"/>
      <c r="D181" s="29">
        <v>0</v>
      </c>
      <c r="E181" s="29">
        <v>2925.2</v>
      </c>
      <c r="F181" s="29">
        <v>3018.57</v>
      </c>
      <c r="G181" s="109">
        <f>F181/E181*100</f>
        <v>103.19191850129907</v>
      </c>
    </row>
    <row r="182" spans="2:11">
      <c r="B182" s="150"/>
      <c r="C182" s="162"/>
      <c r="D182" s="162"/>
      <c r="E182" s="27"/>
      <c r="F182" s="27"/>
      <c r="G182" s="151"/>
    </row>
    <row r="183" spans="2:11">
      <c r="B183" s="150"/>
      <c r="C183" s="162"/>
      <c r="D183" s="162"/>
      <c r="E183" s="27"/>
      <c r="F183" s="27"/>
      <c r="G183" s="151"/>
    </row>
    <row r="184" spans="2:11">
      <c r="B184" s="150" t="s">
        <v>125</v>
      </c>
      <c r="C184" s="162"/>
      <c r="D184" s="162"/>
      <c r="E184" s="27"/>
      <c r="F184" s="27"/>
      <c r="G184" s="151"/>
    </row>
    <row r="185" spans="2:11" ht="42.75">
      <c r="B185" s="135" t="s">
        <v>90</v>
      </c>
      <c r="C185" s="136" t="s">
        <v>91</v>
      </c>
      <c r="D185" s="137" t="s">
        <v>143</v>
      </c>
      <c r="E185" s="138" t="s">
        <v>144</v>
      </c>
      <c r="F185" s="138" t="s">
        <v>122</v>
      </c>
      <c r="G185" s="139" t="s">
        <v>155</v>
      </c>
    </row>
    <row r="186" spans="2:11">
      <c r="B186" s="159">
        <v>1</v>
      </c>
      <c r="C186" s="160">
        <v>2</v>
      </c>
      <c r="D186" s="160">
        <v>3</v>
      </c>
      <c r="E186" s="161">
        <v>4</v>
      </c>
      <c r="F186" s="161">
        <v>5</v>
      </c>
      <c r="G186" s="141">
        <v>6</v>
      </c>
    </row>
    <row r="187" spans="2:11">
      <c r="B187" s="203">
        <v>32211</v>
      </c>
      <c r="C187" s="160" t="s">
        <v>179</v>
      </c>
      <c r="D187" s="160"/>
      <c r="E187" s="196">
        <v>0</v>
      </c>
      <c r="F187" s="161">
        <v>0</v>
      </c>
      <c r="G187" s="141">
        <v>0</v>
      </c>
    </row>
    <row r="188" spans="2:11">
      <c r="B188" s="203">
        <v>32221</v>
      </c>
      <c r="C188" s="160" t="s">
        <v>53</v>
      </c>
      <c r="D188" s="160"/>
      <c r="E188" s="196">
        <v>0</v>
      </c>
      <c r="F188" s="161">
        <v>0</v>
      </c>
      <c r="G188" s="141" t="e">
        <f>F188/E188*100</f>
        <v>#DIV/0!</v>
      </c>
    </row>
    <row r="189" spans="2:11">
      <c r="B189" s="203">
        <v>32379</v>
      </c>
      <c r="C189" s="160" t="s">
        <v>177</v>
      </c>
      <c r="D189" s="160"/>
      <c r="E189" s="196">
        <v>0</v>
      </c>
      <c r="F189" s="161">
        <v>0</v>
      </c>
      <c r="G189" s="141">
        <v>0</v>
      </c>
    </row>
    <row r="190" spans="2:11">
      <c r="B190" s="202">
        <v>32999</v>
      </c>
      <c r="C190" s="155" t="s">
        <v>66</v>
      </c>
      <c r="D190" s="155"/>
      <c r="E190" s="67">
        <v>222.94</v>
      </c>
      <c r="F190" s="26">
        <v>212.36</v>
      </c>
      <c r="G190" s="110">
        <v>0</v>
      </c>
    </row>
    <row r="191" spans="2:11">
      <c r="B191" s="148" t="s">
        <v>101</v>
      </c>
      <c r="C191" s="156"/>
      <c r="D191" s="156"/>
      <c r="E191" s="29">
        <v>222.94</v>
      </c>
      <c r="F191" s="29">
        <v>212.36</v>
      </c>
      <c r="G191" s="109">
        <f>F191/E191*100</f>
        <v>95.254328518884009</v>
      </c>
    </row>
    <row r="192" spans="2:11">
      <c r="B192" s="150"/>
      <c r="C192" s="162"/>
      <c r="D192" s="162"/>
      <c r="E192" s="27"/>
      <c r="F192" s="27"/>
      <c r="G192" s="151"/>
      <c r="K192" s="19"/>
    </row>
    <row r="193" spans="2:7">
      <c r="B193" s="150"/>
      <c r="C193" s="162"/>
      <c r="D193" s="162"/>
      <c r="E193" s="27"/>
      <c r="F193" s="27"/>
      <c r="G193" s="151"/>
    </row>
    <row r="194" spans="2:7">
      <c r="B194" s="150"/>
      <c r="C194" s="162"/>
      <c r="D194" s="162"/>
      <c r="E194" s="27"/>
      <c r="F194" s="27"/>
      <c r="G194" s="151"/>
    </row>
    <row r="195" spans="2:7">
      <c r="B195" s="157" t="s">
        <v>127</v>
      </c>
      <c r="C195" s="158" t="s">
        <v>128</v>
      </c>
      <c r="D195" s="158"/>
      <c r="E195" s="163"/>
      <c r="F195" s="163"/>
      <c r="G195" s="164"/>
    </row>
    <row r="196" spans="2:7">
      <c r="B196" s="252" t="s">
        <v>157</v>
      </c>
      <c r="C196" s="253"/>
      <c r="D196" s="253"/>
      <c r="E196" s="253"/>
      <c r="F196" s="253"/>
      <c r="G196" s="253"/>
    </row>
    <row r="197" spans="2:7">
      <c r="B197" s="150" t="s">
        <v>129</v>
      </c>
      <c r="C197" s="21"/>
      <c r="D197" s="21"/>
      <c r="E197" s="27"/>
      <c r="F197" s="27"/>
      <c r="G197" s="151"/>
    </row>
    <row r="198" spans="2:7" ht="42.75">
      <c r="B198" s="135" t="s">
        <v>90</v>
      </c>
      <c r="C198" s="136" t="s">
        <v>91</v>
      </c>
      <c r="D198" s="137" t="s">
        <v>143</v>
      </c>
      <c r="E198" s="138" t="s">
        <v>144</v>
      </c>
      <c r="F198" s="138" t="s">
        <v>122</v>
      </c>
      <c r="G198" s="139" t="s">
        <v>155</v>
      </c>
    </row>
    <row r="199" spans="2:7">
      <c r="B199" s="159">
        <v>1</v>
      </c>
      <c r="C199" s="160">
        <v>2</v>
      </c>
      <c r="D199" s="160">
        <v>3</v>
      </c>
      <c r="E199" s="161">
        <v>4</v>
      </c>
      <c r="F199" s="161">
        <v>5</v>
      </c>
      <c r="G199" s="141">
        <v>6</v>
      </c>
    </row>
    <row r="200" spans="2:7">
      <c r="B200" s="147">
        <v>32224</v>
      </c>
      <c r="C200" s="155" t="s">
        <v>180</v>
      </c>
      <c r="D200" s="155"/>
      <c r="E200" s="26">
        <v>19086.86</v>
      </c>
      <c r="F200" s="26">
        <v>19086.86</v>
      </c>
      <c r="G200" s="110"/>
    </row>
    <row r="201" spans="2:7">
      <c r="B201" s="147"/>
      <c r="C201" s="155"/>
      <c r="D201" s="155"/>
      <c r="E201" s="26"/>
      <c r="F201" s="26"/>
      <c r="G201" s="110"/>
    </row>
    <row r="202" spans="2:7">
      <c r="B202" s="148" t="s">
        <v>101</v>
      </c>
      <c r="C202" s="156"/>
      <c r="D202" s="156"/>
      <c r="E202" s="29">
        <v>19086.86</v>
      </c>
      <c r="F202" s="29">
        <v>19086.86</v>
      </c>
      <c r="G202" s="109">
        <f>SUM(G195)</f>
        <v>0</v>
      </c>
    </row>
    <row r="203" spans="2:7">
      <c r="B203" s="126"/>
      <c r="C203" s="172"/>
      <c r="D203" s="172"/>
      <c r="E203" s="22"/>
      <c r="F203" s="22"/>
      <c r="G203" s="173"/>
    </row>
    <row r="204" spans="2:7">
      <c r="B204" s="126"/>
      <c r="C204" s="172"/>
      <c r="D204" s="172"/>
      <c r="E204" s="22"/>
      <c r="F204" s="22"/>
      <c r="G204" s="173"/>
    </row>
    <row r="205" spans="2:7">
      <c r="B205" s="157" t="s">
        <v>130</v>
      </c>
      <c r="C205" s="158" t="s">
        <v>131</v>
      </c>
      <c r="D205" s="158"/>
      <c r="E205" s="163"/>
      <c r="F205" s="163"/>
      <c r="G205" s="164"/>
    </row>
    <row r="206" spans="2:7">
      <c r="B206" s="252" t="s">
        <v>157</v>
      </c>
      <c r="C206" s="253"/>
      <c r="D206" s="253"/>
      <c r="E206" s="253"/>
      <c r="F206" s="253"/>
      <c r="G206" s="253"/>
    </row>
    <row r="207" spans="2:7">
      <c r="B207" s="150" t="s">
        <v>129</v>
      </c>
      <c r="C207" s="162" t="s">
        <v>196</v>
      </c>
      <c r="D207" s="21"/>
      <c r="E207" s="27"/>
      <c r="F207" s="27"/>
      <c r="G207" s="151"/>
    </row>
    <row r="208" spans="2:7" ht="42.75">
      <c r="B208" s="135" t="s">
        <v>90</v>
      </c>
      <c r="C208" s="136" t="s">
        <v>91</v>
      </c>
      <c r="D208" s="137" t="s">
        <v>143</v>
      </c>
      <c r="E208" s="138" t="s">
        <v>144</v>
      </c>
      <c r="F208" s="138" t="s">
        <v>122</v>
      </c>
      <c r="G208" s="139" t="s">
        <v>155</v>
      </c>
    </row>
    <row r="209" spans="2:7">
      <c r="B209" s="159">
        <v>1</v>
      </c>
      <c r="C209" s="160">
        <v>2</v>
      </c>
      <c r="D209" s="160">
        <v>3</v>
      </c>
      <c r="E209" s="161">
        <v>4</v>
      </c>
      <c r="F209" s="161">
        <v>5</v>
      </c>
      <c r="G209" s="141">
        <v>6</v>
      </c>
    </row>
    <row r="210" spans="2:7">
      <c r="B210" s="147">
        <v>3812</v>
      </c>
      <c r="C210" s="155" t="s">
        <v>132</v>
      </c>
      <c r="D210" s="155"/>
      <c r="E210" s="26">
        <v>182.86</v>
      </c>
      <c r="F210" s="26">
        <v>182.86</v>
      </c>
      <c r="G210" s="110">
        <f>F210/E210*100</f>
        <v>100</v>
      </c>
    </row>
    <row r="211" spans="2:7">
      <c r="B211" s="148" t="s">
        <v>101</v>
      </c>
      <c r="C211" s="156"/>
      <c r="D211" s="156"/>
      <c r="E211" s="29">
        <v>182.86</v>
      </c>
      <c r="F211" s="29">
        <f>F210</f>
        <v>182.86</v>
      </c>
      <c r="G211" s="109">
        <f>F211/E211*100</f>
        <v>100</v>
      </c>
    </row>
    <row r="212" spans="2:7">
      <c r="B212" s="150"/>
      <c r="C212" s="162"/>
      <c r="D212" s="162"/>
      <c r="E212" s="27"/>
      <c r="F212" s="27"/>
      <c r="G212" s="151"/>
    </row>
    <row r="213" spans="2:7">
      <c r="B213" s="150"/>
      <c r="C213" s="162"/>
      <c r="D213" s="162"/>
      <c r="E213" s="27"/>
      <c r="F213" s="27"/>
      <c r="G213" s="151"/>
    </row>
    <row r="214" spans="2:7">
      <c r="B214" s="157" t="s">
        <v>135</v>
      </c>
      <c r="C214" s="158" t="s">
        <v>136</v>
      </c>
      <c r="D214" s="158"/>
      <c r="E214" s="163"/>
      <c r="F214" s="163"/>
      <c r="G214" s="164"/>
    </row>
    <row r="215" spans="2:7">
      <c r="B215" s="252" t="s">
        <v>157</v>
      </c>
      <c r="C215" s="253"/>
      <c r="D215" s="253"/>
      <c r="E215" s="253"/>
      <c r="F215" s="253"/>
      <c r="G215" s="253"/>
    </row>
    <row r="216" spans="2:7">
      <c r="B216" s="150" t="s">
        <v>134</v>
      </c>
      <c r="C216" s="21"/>
      <c r="D216" s="21"/>
      <c r="E216" s="27"/>
      <c r="F216" s="27"/>
      <c r="G216" s="151"/>
    </row>
    <row r="217" spans="2:7" ht="42.75">
      <c r="B217" s="135" t="s">
        <v>90</v>
      </c>
      <c r="C217" s="136" t="s">
        <v>91</v>
      </c>
      <c r="D217" s="137" t="s">
        <v>143</v>
      </c>
      <c r="E217" s="138" t="s">
        <v>144</v>
      </c>
      <c r="F217" s="138" t="s">
        <v>122</v>
      </c>
      <c r="G217" s="139" t="s">
        <v>155</v>
      </c>
    </row>
    <row r="218" spans="2:7">
      <c r="B218" s="159">
        <v>1</v>
      </c>
      <c r="C218" s="160">
        <v>2</v>
      </c>
      <c r="D218" s="160">
        <v>3</v>
      </c>
      <c r="E218" s="161">
        <v>4</v>
      </c>
      <c r="F218" s="161">
        <v>5</v>
      </c>
      <c r="G218" s="141">
        <v>6</v>
      </c>
    </row>
    <row r="219" spans="2:7">
      <c r="B219" s="147">
        <v>3111</v>
      </c>
      <c r="C219" s="155" t="s">
        <v>18</v>
      </c>
      <c r="D219" s="169"/>
      <c r="E219" s="26">
        <v>410355.37</v>
      </c>
      <c r="F219" s="26">
        <v>360988.78</v>
      </c>
      <c r="G219" s="110">
        <f>F219/E219*100</f>
        <v>87.969795545748568</v>
      </c>
    </row>
    <row r="220" spans="2:7">
      <c r="B220" s="147">
        <v>3121</v>
      </c>
      <c r="C220" s="155" t="s">
        <v>47</v>
      </c>
      <c r="D220" s="169"/>
      <c r="E220" s="26">
        <v>5574.35</v>
      </c>
      <c r="F220" s="26">
        <v>19013.18</v>
      </c>
      <c r="G220" s="110">
        <f t="shared" ref="G220:G224" si="2">F220/E220*100</f>
        <v>341.08335501000113</v>
      </c>
    </row>
    <row r="221" spans="2:7">
      <c r="B221" s="147">
        <v>3132</v>
      </c>
      <c r="C221" s="155" t="s">
        <v>137</v>
      </c>
      <c r="D221" s="169"/>
      <c r="E221" s="26">
        <v>65252.75</v>
      </c>
      <c r="F221" s="26">
        <v>55643.93</v>
      </c>
      <c r="G221" s="110">
        <f t="shared" si="2"/>
        <v>85.274459697100895</v>
      </c>
    </row>
    <row r="222" spans="2:7">
      <c r="B222" s="147">
        <v>3212</v>
      </c>
      <c r="C222" s="155" t="s">
        <v>126</v>
      </c>
      <c r="D222" s="169"/>
      <c r="E222" s="26">
        <v>43798.53</v>
      </c>
      <c r="F222" s="26">
        <v>35779.230000000003</v>
      </c>
      <c r="G222" s="110">
        <f t="shared" si="2"/>
        <v>81.690481392868676</v>
      </c>
    </row>
    <row r="223" spans="2:7">
      <c r="B223" s="147">
        <v>3295</v>
      </c>
      <c r="C223" s="155" t="s">
        <v>153</v>
      </c>
      <c r="D223" s="169"/>
      <c r="E223" s="26">
        <v>0</v>
      </c>
      <c r="F223" s="26">
        <v>0</v>
      </c>
      <c r="G223" s="110" t="e">
        <f t="shared" si="2"/>
        <v>#DIV/0!</v>
      </c>
    </row>
    <row r="224" spans="2:7">
      <c r="B224" s="148" t="s">
        <v>101</v>
      </c>
      <c r="C224" s="156"/>
      <c r="D224" s="29"/>
      <c r="E224" s="29">
        <f>SUM(E219:E223)</f>
        <v>524981</v>
      </c>
      <c r="F224" s="29">
        <f>SUM(F219:F223)</f>
        <v>471425.12</v>
      </c>
      <c r="G224" s="109">
        <f t="shared" si="2"/>
        <v>89.798510803248121</v>
      </c>
    </row>
    <row r="225" spans="2:7">
      <c r="B225" s="150"/>
      <c r="C225" s="162"/>
      <c r="D225" s="162"/>
      <c r="E225" s="27"/>
      <c r="F225" s="27"/>
      <c r="G225" s="151"/>
    </row>
    <row r="226" spans="2:7">
      <c r="B226" s="150"/>
      <c r="C226" s="162"/>
      <c r="D226" s="162"/>
      <c r="E226" s="27"/>
      <c r="F226" s="27"/>
      <c r="G226" s="151"/>
    </row>
    <row r="227" spans="2:7">
      <c r="B227" s="157" t="s">
        <v>198</v>
      </c>
      <c r="C227" s="158" t="s">
        <v>199</v>
      </c>
      <c r="D227" s="158"/>
      <c r="E227" s="163"/>
      <c r="F227" s="163"/>
      <c r="G227" s="164"/>
    </row>
    <row r="228" spans="2:7">
      <c r="B228" s="252" t="s">
        <v>157</v>
      </c>
      <c r="C228" s="253"/>
      <c r="D228" s="253"/>
      <c r="E228" s="253"/>
      <c r="F228" s="253"/>
      <c r="G228" s="253"/>
    </row>
    <row r="229" spans="2:7">
      <c r="B229" s="150" t="s">
        <v>134</v>
      </c>
      <c r="C229" s="162" t="s">
        <v>200</v>
      </c>
      <c r="D229" s="21"/>
      <c r="E229" s="27"/>
      <c r="F229" s="27"/>
      <c r="G229" s="151"/>
    </row>
    <row r="230" spans="2:7" ht="42.75">
      <c r="B230" s="135" t="s">
        <v>90</v>
      </c>
      <c r="C230" s="136" t="s">
        <v>91</v>
      </c>
      <c r="D230" s="137" t="s">
        <v>143</v>
      </c>
      <c r="E230" s="138" t="s">
        <v>144</v>
      </c>
      <c r="F230" s="138" t="s">
        <v>122</v>
      </c>
      <c r="G230" s="139" t="s">
        <v>155</v>
      </c>
    </row>
    <row r="231" spans="2:7">
      <c r="B231" s="159">
        <v>1</v>
      </c>
      <c r="C231" s="160">
        <v>2</v>
      </c>
      <c r="D231" s="160">
        <v>3</v>
      </c>
      <c r="E231" s="161">
        <v>4</v>
      </c>
      <c r="F231" s="161">
        <v>5</v>
      </c>
      <c r="G231" s="141">
        <v>6</v>
      </c>
    </row>
    <row r="232" spans="2:7">
      <c r="B232" s="147">
        <v>31111</v>
      </c>
      <c r="C232" s="155" t="s">
        <v>201</v>
      </c>
      <c r="D232" s="155"/>
      <c r="E232" s="26">
        <v>1288.1300000000001</v>
      </c>
      <c r="F232" s="26">
        <v>1288.1300000000001</v>
      </c>
      <c r="G232" s="110">
        <v>0</v>
      </c>
    </row>
    <row r="233" spans="2:7">
      <c r="B233" s="147">
        <v>31111</v>
      </c>
      <c r="C233" s="155" t="s">
        <v>202</v>
      </c>
      <c r="D233" s="155">
        <v>0</v>
      </c>
      <c r="E233" s="26">
        <v>3599.91</v>
      </c>
      <c r="F233" s="26">
        <v>3599.91</v>
      </c>
      <c r="G233" s="110">
        <f t="shared" ref="G233:G237" si="3">F233/E233*100</f>
        <v>100</v>
      </c>
    </row>
    <row r="234" spans="2:7">
      <c r="B234" s="147">
        <v>31219</v>
      </c>
      <c r="C234" s="155" t="s">
        <v>203</v>
      </c>
      <c r="D234" s="155">
        <v>0</v>
      </c>
      <c r="E234" s="26">
        <v>453.1</v>
      </c>
      <c r="F234" s="26">
        <v>453.1</v>
      </c>
      <c r="G234" s="110">
        <f t="shared" si="3"/>
        <v>100</v>
      </c>
    </row>
    <row r="235" spans="2:7">
      <c r="B235" s="147">
        <v>31219</v>
      </c>
      <c r="C235" s="155" t="s">
        <v>204</v>
      </c>
      <c r="D235" s="155">
        <v>0</v>
      </c>
      <c r="E235" s="26">
        <v>1200</v>
      </c>
      <c r="F235" s="26">
        <v>600</v>
      </c>
      <c r="G235" s="110">
        <f t="shared" si="3"/>
        <v>50</v>
      </c>
    </row>
    <row r="236" spans="2:7">
      <c r="B236" s="147">
        <v>31221</v>
      </c>
      <c r="C236" s="155" t="s">
        <v>205</v>
      </c>
      <c r="D236" s="155">
        <v>0</v>
      </c>
      <c r="E236" s="26">
        <v>212.54</v>
      </c>
      <c r="F236" s="26">
        <v>212.54</v>
      </c>
      <c r="G236" s="110"/>
    </row>
    <row r="237" spans="2:7">
      <c r="B237" s="148" t="s">
        <v>101</v>
      </c>
      <c r="C237" s="156"/>
      <c r="D237" s="29">
        <f>D236+D235+D233</f>
        <v>0</v>
      </c>
      <c r="E237" s="29">
        <f>SUM(E232:E236)</f>
        <v>6753.68</v>
      </c>
      <c r="F237" s="29">
        <f>SUM(F232:F235)</f>
        <v>5941.14</v>
      </c>
      <c r="G237" s="109">
        <f t="shared" si="3"/>
        <v>87.968929531751584</v>
      </c>
    </row>
    <row r="238" spans="2:7">
      <c r="B238" s="150"/>
      <c r="C238" s="162"/>
      <c r="D238" s="162"/>
      <c r="E238" s="27"/>
      <c r="F238" s="27"/>
      <c r="G238" s="151"/>
    </row>
    <row r="239" spans="2:7">
      <c r="B239" s="150"/>
      <c r="C239" s="162"/>
      <c r="D239" s="162"/>
      <c r="E239" s="27"/>
      <c r="F239" s="27"/>
      <c r="G239" s="151"/>
    </row>
    <row r="240" spans="2:7">
      <c r="B240" s="21"/>
      <c r="C240" s="21"/>
      <c r="D240" s="21"/>
      <c r="E240" s="21"/>
      <c r="F240" s="21"/>
      <c r="G240" s="22"/>
    </row>
    <row r="242" spans="5:7">
      <c r="E242" s="24"/>
      <c r="F242" s="24"/>
      <c r="G242" s="25"/>
    </row>
  </sheetData>
  <mergeCells count="18">
    <mergeCell ref="B1:G1"/>
    <mergeCell ref="B5:C5"/>
    <mergeCell ref="B33:C33"/>
    <mergeCell ref="B2:C2"/>
    <mergeCell ref="B4:G4"/>
    <mergeCell ref="B109:G109"/>
    <mergeCell ref="B140:G140"/>
    <mergeCell ref="B150:G150"/>
    <mergeCell ref="B59:G59"/>
    <mergeCell ref="B69:G69"/>
    <mergeCell ref="B81:G81"/>
    <mergeCell ref="B91:G91"/>
    <mergeCell ref="B100:G100"/>
    <mergeCell ref="B228:G228"/>
    <mergeCell ref="B161:G161"/>
    <mergeCell ref="B196:G196"/>
    <mergeCell ref="B206:G206"/>
    <mergeCell ref="B215:G215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rashoda-ekon.k</vt:lpstr>
      <vt:lpstr>Rashodi prema izvorima finan</vt:lpstr>
      <vt:lpstr>POSEBNI DIO-ekon.kl.i izvori</vt:lpstr>
      <vt:lpstr>List1</vt:lpstr>
      <vt:lpstr>' Račun prihoda i rashoda-ekon.k'!Podrucje_ispisa</vt:lpstr>
      <vt:lpstr>'POSEBNI DIO-ekon.kl.i izvori'!Podrucje_ispisa</vt:lpstr>
      <vt:lpstr>SAŽETAK!Podrucje_ispisa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Dragica</cp:lastModifiedBy>
  <cp:lastPrinted>2024-04-05T08:00:22Z</cp:lastPrinted>
  <dcterms:created xsi:type="dcterms:W3CDTF">2022-08-12T12:51:27Z</dcterms:created>
  <dcterms:modified xsi:type="dcterms:W3CDTF">2024-04-08T09:22:59Z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