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3\Desktop\2024-završni\korekcij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B257" i="9" s="1"/>
  <c r="E257" i="9"/>
  <c r="M256" i="9"/>
  <c r="F256" i="9" s="1"/>
  <c r="L256" i="9"/>
  <c r="E256" i="9"/>
  <c r="M255" i="9"/>
  <c r="L255" i="9"/>
  <c r="F255" i="9"/>
  <c r="E255" i="9"/>
  <c r="B255" i="9" s="1"/>
  <c r="M254" i="9"/>
  <c r="L254" i="9"/>
  <c r="F254" i="9" s="1"/>
  <c r="B254" i="9" s="1"/>
  <c r="E254" i="9"/>
  <c r="M253" i="9"/>
  <c r="L253" i="9"/>
  <c r="F253" i="9" s="1"/>
  <c r="B253" i="9" s="1"/>
  <c r="E253" i="9"/>
  <c r="M252" i="9"/>
  <c r="F252" i="9" s="1"/>
  <c r="L252" i="9"/>
  <c r="E252" i="9"/>
  <c r="B252" i="9" s="1"/>
  <c r="M251" i="9"/>
  <c r="L251" i="9"/>
  <c r="F251" i="9"/>
  <c r="E251" i="9"/>
  <c r="B251" i="9" s="1"/>
  <c r="M250" i="9"/>
  <c r="L250" i="9"/>
  <c r="F250" i="9" s="1"/>
  <c r="B250" i="9" s="1"/>
  <c r="E250" i="9"/>
  <c r="M249" i="9"/>
  <c r="L249" i="9"/>
  <c r="F249" i="9" s="1"/>
  <c r="B249" i="9" s="1"/>
  <c r="E249" i="9"/>
  <c r="M248" i="9"/>
  <c r="F248" i="9" s="1"/>
  <c r="L248" i="9"/>
  <c r="E248" i="9"/>
  <c r="B248" i="9" s="1"/>
  <c r="M247" i="9"/>
  <c r="L247" i="9"/>
  <c r="F247" i="9"/>
  <c r="E247" i="9"/>
  <c r="B247" i="9" s="1"/>
  <c r="M246" i="9"/>
  <c r="L246" i="9"/>
  <c r="F246" i="9" s="1"/>
  <c r="B246" i="9" s="1"/>
  <c r="E246" i="9"/>
  <c r="M245" i="9"/>
  <c r="L245" i="9"/>
  <c r="F245" i="9" s="1"/>
  <c r="B245" i="9" s="1"/>
  <c r="E245" i="9"/>
  <c r="M244" i="9"/>
  <c r="F244" i="9" s="1"/>
  <c r="L244" i="9"/>
  <c r="E244" i="9"/>
  <c r="M243" i="9"/>
  <c r="L243" i="9"/>
  <c r="F243" i="9"/>
  <c r="E243" i="9"/>
  <c r="B243" i="9" s="1"/>
  <c r="M242" i="9"/>
  <c r="L242" i="9"/>
  <c r="F242" i="9" s="1"/>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s="1"/>
  <c r="E231" i="9"/>
  <c r="M230" i="9"/>
  <c r="L230" i="9"/>
  <c r="F230" i="9" s="1"/>
  <c r="B230" i="9" s="1"/>
  <c r="E230" i="9"/>
  <c r="M229" i="9"/>
  <c r="L229" i="9"/>
  <c r="F229" i="9" s="1"/>
  <c r="E229" i="9"/>
  <c r="M228" i="9"/>
  <c r="L228" i="9"/>
  <c r="F228" i="9"/>
  <c r="E228" i="9"/>
  <c r="B228" i="9" s="1"/>
  <c r="M227" i="9"/>
  <c r="L227" i="9"/>
  <c r="F227" i="9" s="1"/>
  <c r="E227" i="9"/>
  <c r="B227" i="9" s="1"/>
  <c r="M226" i="9"/>
  <c r="L226" i="9"/>
  <c r="F226" i="9" s="1"/>
  <c r="B226" i="9" s="1"/>
  <c r="E226" i="9"/>
  <c r="M225" i="9"/>
  <c r="L225" i="9"/>
  <c r="F225" i="9" s="1"/>
  <c r="E225" i="9"/>
  <c r="B225" i="9" s="1"/>
  <c r="M224" i="9"/>
  <c r="L224" i="9"/>
  <c r="F224" i="9"/>
  <c r="E224" i="9"/>
  <c r="B224" i="9" s="1"/>
  <c r="M223" i="9"/>
  <c r="L223" i="9"/>
  <c r="E223" i="9"/>
  <c r="M222" i="9"/>
  <c r="L222" i="9"/>
  <c r="F222" i="9" s="1"/>
  <c r="B222" i="9" s="1"/>
  <c r="E222" i="9"/>
  <c r="M221" i="9"/>
  <c r="L221" i="9"/>
  <c r="F221" i="9" s="1"/>
  <c r="E221" i="9"/>
  <c r="M220" i="9"/>
  <c r="L220" i="9"/>
  <c r="F220" i="9"/>
  <c r="B220" i="9" s="1"/>
  <c r="E220" i="9"/>
  <c r="M219" i="9"/>
  <c r="L219" i="9"/>
  <c r="F219" i="9" s="1"/>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H82" i="9"/>
  <c r="G82" i="9"/>
  <c r="F82" i="9"/>
  <c r="E82" i="9"/>
  <c r="B82" i="9" s="1"/>
  <c r="H81" i="9"/>
  <c r="E81" i="9" s="1"/>
  <c r="G81" i="9"/>
  <c r="F81" i="9"/>
  <c r="H80" i="9"/>
  <c r="G80" i="9"/>
  <c r="E80" i="9" s="1"/>
  <c r="B80" i="9" s="1"/>
  <c r="F80" i="9"/>
  <c r="H79" i="9"/>
  <c r="G79" i="9"/>
  <c r="F79" i="9"/>
  <c r="H78" i="9"/>
  <c r="G78" i="9"/>
  <c r="F78" i="9"/>
  <c r="E78" i="9"/>
  <c r="B78" i="9" s="1"/>
  <c r="H77" i="9"/>
  <c r="E77" i="9" s="1"/>
  <c r="B77" i="9" s="1"/>
  <c r="G77" i="9"/>
  <c r="F77" i="9"/>
  <c r="H76" i="9"/>
  <c r="G76" i="9"/>
  <c r="E76" i="9" s="1"/>
  <c r="B76" i="9" s="1"/>
  <c r="F76" i="9"/>
  <c r="H75" i="9"/>
  <c r="G75" i="9"/>
  <c r="F75" i="9"/>
  <c r="H74" i="9"/>
  <c r="G74" i="9"/>
  <c r="F74" i="9"/>
  <c r="E74" i="9"/>
  <c r="B74" i="9" s="1"/>
  <c r="H73" i="9"/>
  <c r="E73" i="9" s="1"/>
  <c r="G73" i="9"/>
  <c r="F73" i="9"/>
  <c r="H72" i="9"/>
  <c r="G72" i="9"/>
  <c r="E72" i="9" s="1"/>
  <c r="B72" i="9" s="1"/>
  <c r="F72" i="9"/>
  <c r="H71" i="9"/>
  <c r="G71" i="9"/>
  <c r="F71" i="9"/>
  <c r="H70" i="9"/>
  <c r="G70" i="9"/>
  <c r="F70" i="9"/>
  <c r="E70" i="9"/>
  <c r="B70" i="9" s="1"/>
  <c r="H69" i="9"/>
  <c r="E69" i="9" s="1"/>
  <c r="B69" i="9" s="1"/>
  <c r="G69" i="9"/>
  <c r="F69" i="9"/>
  <c r="H68" i="9"/>
  <c r="G68" i="9"/>
  <c r="E68" i="9" s="1"/>
  <c r="B68" i="9" s="1"/>
  <c r="F68" i="9"/>
  <c r="H67" i="9"/>
  <c r="G67" i="9"/>
  <c r="F67" i="9"/>
  <c r="H66" i="9"/>
  <c r="G66" i="9"/>
  <c r="F66" i="9"/>
  <c r="E66" i="9"/>
  <c r="B66" i="9" s="1"/>
  <c r="H65" i="9"/>
  <c r="E65" i="9" s="1"/>
  <c r="G65" i="9"/>
  <c r="F65" i="9"/>
  <c r="H64" i="9"/>
  <c r="G64" i="9"/>
  <c r="E64" i="9" s="1"/>
  <c r="B64" i="9" s="1"/>
  <c r="F64" i="9"/>
  <c r="H63" i="9"/>
  <c r="G63" i="9"/>
  <c r="F63" i="9"/>
  <c r="H62" i="9"/>
  <c r="G62" i="9"/>
  <c r="F62" i="9"/>
  <c r="E62" i="9"/>
  <c r="B62" i="9" s="1"/>
  <c r="H61" i="9"/>
  <c r="E61" i="9" s="1"/>
  <c r="B61" i="9" s="1"/>
  <c r="G61" i="9"/>
  <c r="F61" i="9"/>
  <c r="H60" i="9"/>
  <c r="G60" i="9"/>
  <c r="E60" i="9" s="1"/>
  <c r="B60" i="9" s="1"/>
  <c r="F60" i="9"/>
  <c r="H59" i="9"/>
  <c r="G59" i="9"/>
  <c r="F59" i="9"/>
  <c r="H58" i="9"/>
  <c r="G58" i="9"/>
  <c r="F58" i="9"/>
  <c r="E58" i="9"/>
  <c r="B58" i="9" s="1"/>
  <c r="H57" i="9"/>
  <c r="E57" i="9" s="1"/>
  <c r="G57" i="9"/>
  <c r="F57" i="9"/>
  <c r="H56" i="9"/>
  <c r="G56" i="9"/>
  <c r="E56" i="9" s="1"/>
  <c r="B56" i="9" s="1"/>
  <c r="F56" i="9"/>
  <c r="H55" i="9"/>
  <c r="G55" i="9"/>
  <c r="F55" i="9"/>
  <c r="H54" i="9"/>
  <c r="G54" i="9"/>
  <c r="F54" i="9"/>
  <c r="E54" i="9"/>
  <c r="B54" i="9" s="1"/>
  <c r="H53" i="9"/>
  <c r="E53" i="9" s="1"/>
  <c r="B53" i="9" s="1"/>
  <c r="G53" i="9"/>
  <c r="F53" i="9"/>
  <c r="H52" i="9"/>
  <c r="G52" i="9"/>
  <c r="E52" i="9" s="1"/>
  <c r="B52" i="9" s="1"/>
  <c r="F52" i="9"/>
  <c r="H51" i="9"/>
  <c r="G51" i="9"/>
  <c r="F51" i="9"/>
  <c r="H50" i="9"/>
  <c r="G50" i="9"/>
  <c r="F50" i="9"/>
  <c r="E50" i="9"/>
  <c r="B50" i="9" s="1"/>
  <c r="H49" i="9"/>
  <c r="E49" i="9" s="1"/>
  <c r="B49" i="9" s="1"/>
  <c r="G49" i="9"/>
  <c r="F49" i="9"/>
  <c r="H48" i="9"/>
  <c r="G48" i="9"/>
  <c r="F48" i="9"/>
  <c r="E48" i="9"/>
  <c r="B48" i="9" s="1"/>
  <c r="H47" i="9"/>
  <c r="G47" i="9"/>
  <c r="F47" i="9"/>
  <c r="H46" i="9"/>
  <c r="G46" i="9"/>
  <c r="F46" i="9"/>
  <c r="E46" i="9"/>
  <c r="B46" i="9" s="1"/>
  <c r="H45" i="9"/>
  <c r="E45" i="9" s="1"/>
  <c r="B45" i="9" s="1"/>
  <c r="G45" i="9"/>
  <c r="F45" i="9"/>
  <c r="H44" i="9"/>
  <c r="E44" i="9" s="1"/>
  <c r="B44" i="9" s="1"/>
  <c r="G44" i="9"/>
  <c r="F44" i="9"/>
  <c r="H43" i="9"/>
  <c r="G43" i="9"/>
  <c r="F43" i="9"/>
  <c r="H42" i="9"/>
  <c r="G42" i="9"/>
  <c r="F42" i="9"/>
  <c r="E42" i="9"/>
  <c r="B42" i="9" s="1"/>
  <c r="H41" i="9"/>
  <c r="E41" i="9" s="1"/>
  <c r="B41" i="9" s="1"/>
  <c r="G41" i="9"/>
  <c r="F41" i="9"/>
  <c r="H40" i="9"/>
  <c r="E40" i="9" s="1"/>
  <c r="G40" i="9"/>
  <c r="F40" i="9"/>
  <c r="H39" i="9"/>
  <c r="G39" i="9"/>
  <c r="E39" i="9" s="1"/>
  <c r="B39" i="9" s="1"/>
  <c r="F39" i="9"/>
  <c r="H38" i="9"/>
  <c r="G38" i="9"/>
  <c r="F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E275" i="9" s="1"/>
  <c r="I3" i="9"/>
  <c r="H3" i="9"/>
  <c r="G3" i="9"/>
  <c r="D101" i="8"/>
  <c r="D95" i="8"/>
  <c r="D90" i="8"/>
  <c r="D85" i="8"/>
  <c r="D80" i="8"/>
  <c r="D75" i="8"/>
  <c r="D70" i="8"/>
  <c r="D65" i="8"/>
  <c r="D60" i="8"/>
  <c r="D55" i="8"/>
  <c r="D49" i="8" s="1"/>
  <c r="D43" i="8" s="1"/>
  <c r="D50" i="8"/>
  <c r="D44" i="8"/>
  <c r="D36" i="8"/>
  <c r="D26" i="8"/>
  <c r="D24" i="8" s="1"/>
  <c r="C1499" i="1" s="1"/>
  <c r="H1499" i="1" s="1"/>
  <c r="D18" i="8"/>
  <c r="D8" i="8"/>
  <c r="D6" i="8" s="1"/>
  <c r="E44" i="7"/>
  <c r="D44" i="7"/>
  <c r="C1475" i="1" s="1"/>
  <c r="H1475" i="1" s="1"/>
  <c r="E39" i="7"/>
  <c r="D39" i="7"/>
  <c r="E30" i="7"/>
  <c r="D1461" i="1" s="1"/>
  <c r="D30" i="7"/>
  <c r="E23" i="7"/>
  <c r="D23" i="7"/>
  <c r="D22" i="7"/>
  <c r="C1453" i="1" s="1"/>
  <c r="E14" i="7"/>
  <c r="D1445" i="1" s="1"/>
  <c r="D14" i="7"/>
  <c r="E7" i="7"/>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409"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6" i="5" s="1"/>
  <c r="E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F418" i="4" s="1"/>
  <c r="F417" i="4"/>
  <c r="E417" i="4"/>
  <c r="D412" i="1" s="1"/>
  <c r="G412" i="1" s="1"/>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E363" i="4" s="1"/>
  <c r="D358" i="1" s="1"/>
  <c r="D383" i="4"/>
  <c r="F383" i="4" s="1"/>
  <c r="F382" i="4"/>
  <c r="F381" i="4"/>
  <c r="F380" i="4"/>
  <c r="F379" i="4"/>
  <c r="E378" i="4"/>
  <c r="D378" i="4"/>
  <c r="D363"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G31" i="3"/>
  <c r="B31"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H1561" i="1"/>
  <c r="C1561" i="1"/>
  <c r="G1561" i="1" s="1"/>
  <c r="H1560" i="1"/>
  <c r="G1560" i="1"/>
  <c r="C1560" i="1"/>
  <c r="C1559" i="1"/>
  <c r="H1559" i="1" s="1"/>
  <c r="G1558" i="1"/>
  <c r="C1558" i="1"/>
  <c r="H1558" i="1" s="1"/>
  <c r="C1557" i="1"/>
  <c r="G1557" i="1" s="1"/>
  <c r="H1556" i="1"/>
  <c r="G1556" i="1"/>
  <c r="C1556" i="1"/>
  <c r="H1555" i="1"/>
  <c r="G1555" i="1"/>
  <c r="C1555" i="1"/>
  <c r="C1554" i="1"/>
  <c r="H1554" i="1" s="1"/>
  <c r="H1553" i="1"/>
  <c r="C1553" i="1"/>
  <c r="G1553" i="1" s="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C1543" i="1"/>
  <c r="H1543" i="1" s="1"/>
  <c r="G1542" i="1"/>
  <c r="C1542" i="1"/>
  <c r="H1542" i="1" s="1"/>
  <c r="C1541" i="1"/>
  <c r="G1541" i="1" s="1"/>
  <c r="H1540" i="1"/>
  <c r="G1540" i="1"/>
  <c r="C1540" i="1"/>
  <c r="H1539" i="1"/>
  <c r="G1539" i="1"/>
  <c r="C1539" i="1"/>
  <c r="C1538" i="1"/>
  <c r="H1538" i="1" s="1"/>
  <c r="H1537" i="1"/>
  <c r="C1537" i="1"/>
  <c r="G1537" i="1" s="1"/>
  <c r="H1536" i="1"/>
  <c r="G1536" i="1"/>
  <c r="C1536" i="1"/>
  <c r="C1535" i="1"/>
  <c r="H1535" i="1" s="1"/>
  <c r="G1534" i="1"/>
  <c r="C1534" i="1"/>
  <c r="H1534" i="1" s="1"/>
  <c r="C1533" i="1"/>
  <c r="G1533" i="1" s="1"/>
  <c r="H1532" i="1"/>
  <c r="G1532" i="1"/>
  <c r="C1532" i="1"/>
  <c r="H1531" i="1"/>
  <c r="G1531" i="1"/>
  <c r="C1531" i="1"/>
  <c r="C1530" i="1"/>
  <c r="H1530" i="1" s="1"/>
  <c r="H1529" i="1"/>
  <c r="G1529" i="1"/>
  <c r="C1529" i="1"/>
  <c r="H1528" i="1"/>
  <c r="G1528" i="1"/>
  <c r="C1528" i="1"/>
  <c r="C1527" i="1"/>
  <c r="H1527" i="1" s="1"/>
  <c r="C1526" i="1"/>
  <c r="H1526" i="1" s="1"/>
  <c r="H1525" i="1"/>
  <c r="G1525" i="1"/>
  <c r="C1525" i="1"/>
  <c r="H1524" i="1"/>
  <c r="G1524" i="1"/>
  <c r="C1524" i="1"/>
  <c r="C1523" i="1"/>
  <c r="H1523" i="1" s="1"/>
  <c r="C1522" i="1"/>
  <c r="H1522" i="1" s="1"/>
  <c r="H1521" i="1"/>
  <c r="G1521" i="1"/>
  <c r="C1521" i="1"/>
  <c r="H1520" i="1"/>
  <c r="G1520" i="1"/>
  <c r="C1520" i="1"/>
  <c r="C1519" i="1"/>
  <c r="H1519" i="1" s="1"/>
  <c r="C1518" i="1"/>
  <c r="H1518" i="1" s="1"/>
  <c r="H1516" i="1"/>
  <c r="G1516" i="1"/>
  <c r="C1516" i="1"/>
  <c r="C1515" i="1"/>
  <c r="H1515" i="1" s="1"/>
  <c r="C1514" i="1"/>
  <c r="H1514" i="1" s="1"/>
  <c r="H1513" i="1"/>
  <c r="G1513" i="1"/>
  <c r="C1513" i="1"/>
  <c r="H1512" i="1"/>
  <c r="G1512" i="1"/>
  <c r="C1512" i="1"/>
  <c r="C1511" i="1"/>
  <c r="H1511" i="1" s="1"/>
  <c r="C1510" i="1"/>
  <c r="H1510" i="1" s="1"/>
  <c r="H1509" i="1"/>
  <c r="G1509" i="1"/>
  <c r="C1509" i="1"/>
  <c r="H1508" i="1"/>
  <c r="G1508" i="1"/>
  <c r="C1508" i="1"/>
  <c r="C1507" i="1"/>
  <c r="H1507" i="1" s="1"/>
  <c r="C1506" i="1"/>
  <c r="H1506" i="1" s="1"/>
  <c r="H1505" i="1"/>
  <c r="G1505" i="1"/>
  <c r="C1505" i="1"/>
  <c r="G1504" i="1"/>
  <c r="C1504" i="1"/>
  <c r="H1504" i="1" s="1"/>
  <c r="C1503" i="1"/>
  <c r="H1503" i="1" s="1"/>
  <c r="C1502" i="1"/>
  <c r="H1502" i="1" s="1"/>
  <c r="H1500" i="1"/>
  <c r="G1500" i="1"/>
  <c r="C1500" i="1"/>
  <c r="C1498" i="1"/>
  <c r="H1498" i="1" s="1"/>
  <c r="H1497" i="1"/>
  <c r="G1497" i="1"/>
  <c r="C1497" i="1"/>
  <c r="H1496" i="1"/>
  <c r="G1496" i="1"/>
  <c r="C1496" i="1"/>
  <c r="C1495" i="1"/>
  <c r="H1495" i="1" s="1"/>
  <c r="C1494" i="1"/>
  <c r="H1494" i="1" s="1"/>
  <c r="H1493" i="1"/>
  <c r="G1493" i="1"/>
  <c r="C1493" i="1"/>
  <c r="C1492" i="1"/>
  <c r="G1492" i="1" s="1"/>
  <c r="C1491" i="1"/>
  <c r="H1491" i="1" s="1"/>
  <c r="C1490" i="1"/>
  <c r="H1490" i="1" s="1"/>
  <c r="H1489" i="1"/>
  <c r="G1489" i="1"/>
  <c r="C1489" i="1"/>
  <c r="H1488" i="1"/>
  <c r="G1488" i="1"/>
  <c r="C1488" i="1"/>
  <c r="C1487" i="1"/>
  <c r="H1487" i="1" s="1"/>
  <c r="C1486" i="1"/>
  <c r="H1486" i="1" s="1"/>
  <c r="H1485" i="1"/>
  <c r="C1485" i="1"/>
  <c r="G1485" i="1" s="1"/>
  <c r="C1484" i="1"/>
  <c r="G1484" i="1" s="1"/>
  <c r="C1482" i="1"/>
  <c r="H1482" i="1" s="1"/>
  <c r="C1481" i="1"/>
  <c r="H1481" i="1" s="1"/>
  <c r="C1480" i="1"/>
  <c r="H1480" i="1" s="1"/>
  <c r="D1479" i="1"/>
  <c r="C1479" i="1"/>
  <c r="D1478" i="1"/>
  <c r="C1478" i="1"/>
  <c r="H1478" i="1" s="1"/>
  <c r="H1477" i="1"/>
  <c r="D1477" i="1"/>
  <c r="C1477" i="1"/>
  <c r="D1476" i="1"/>
  <c r="C1476" i="1"/>
  <c r="H1476" i="1" s="1"/>
  <c r="D1475" i="1"/>
  <c r="D1474" i="1"/>
  <c r="C1474" i="1"/>
  <c r="D1473" i="1"/>
  <c r="G1473" i="1" s="1"/>
  <c r="C1473" i="1"/>
  <c r="H1472" i="1"/>
  <c r="D1472" i="1"/>
  <c r="C1472" i="1"/>
  <c r="G1472" i="1" s="1"/>
  <c r="D1471" i="1"/>
  <c r="C1471" i="1"/>
  <c r="H1471" i="1" s="1"/>
  <c r="C1470" i="1"/>
  <c r="H1468" i="1"/>
  <c r="D1468" i="1"/>
  <c r="C1468" i="1"/>
  <c r="D1467" i="1"/>
  <c r="G1467" i="1" s="1"/>
  <c r="C1467" i="1"/>
  <c r="H1467" i="1" s="1"/>
  <c r="D1466" i="1"/>
  <c r="C1466" i="1"/>
  <c r="D1465" i="1"/>
  <c r="C1465" i="1"/>
  <c r="H1465" i="1" s="1"/>
  <c r="D1464" i="1"/>
  <c r="C1464" i="1"/>
  <c r="D1463" i="1"/>
  <c r="G1463" i="1" s="1"/>
  <c r="C1463" i="1"/>
  <c r="H1463" i="1" s="1"/>
  <c r="D1462" i="1"/>
  <c r="C1462" i="1"/>
  <c r="C1461" i="1"/>
  <c r="D1460" i="1"/>
  <c r="G1460" i="1" s="1"/>
  <c r="C1460" i="1"/>
  <c r="H1460" i="1" s="1"/>
  <c r="D1459" i="1"/>
  <c r="C1459" i="1"/>
  <c r="D1458" i="1"/>
  <c r="C1458" i="1"/>
  <c r="H1458" i="1" s="1"/>
  <c r="D1457" i="1"/>
  <c r="C1457" i="1"/>
  <c r="D1456" i="1"/>
  <c r="G1456" i="1" s="1"/>
  <c r="C1456" i="1"/>
  <c r="H1456" i="1" s="1"/>
  <c r="H1455" i="1"/>
  <c r="D1455" i="1"/>
  <c r="C1455" i="1"/>
  <c r="G1455" i="1" s="1"/>
  <c r="D1454" i="1"/>
  <c r="C1454" i="1"/>
  <c r="D1452" i="1"/>
  <c r="C1452" i="1"/>
  <c r="H1452" i="1" s="1"/>
  <c r="D1451" i="1"/>
  <c r="C1451" i="1"/>
  <c r="G1451" i="1" s="1"/>
  <c r="D1450" i="1"/>
  <c r="G1450" i="1" s="1"/>
  <c r="C1450" i="1"/>
  <c r="H1450" i="1" s="1"/>
  <c r="D1449" i="1"/>
  <c r="H1449" i="1" s="1"/>
  <c r="C1449" i="1"/>
  <c r="D1448" i="1"/>
  <c r="C1448" i="1"/>
  <c r="D1447" i="1"/>
  <c r="C1447" i="1"/>
  <c r="D1446" i="1"/>
  <c r="G1446" i="1" s="1"/>
  <c r="C1446" i="1"/>
  <c r="C1445" i="1"/>
  <c r="D1444" i="1"/>
  <c r="C1444" i="1"/>
  <c r="D1443" i="1"/>
  <c r="J1443" i="1" s="1"/>
  <c r="C1443" i="1"/>
  <c r="D1442" i="1"/>
  <c r="C1442" i="1"/>
  <c r="D1441" i="1"/>
  <c r="J1441" i="1" s="1"/>
  <c r="C1441" i="1"/>
  <c r="D1440" i="1"/>
  <c r="C1440" i="1"/>
  <c r="D1439" i="1"/>
  <c r="J1439" i="1" s="1"/>
  <c r="C1439" i="1"/>
  <c r="D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D1217" i="1"/>
  <c r="G1217" i="1" s="1"/>
  <c r="C1217" i="1"/>
  <c r="H1216" i="1"/>
  <c r="D1216" i="1"/>
  <c r="G1216" i="1" s="1"/>
  <c r="C1216" i="1"/>
  <c r="C1215" i="1"/>
  <c r="H1213" i="1"/>
  <c r="G1213" i="1"/>
  <c r="D1213" i="1"/>
  <c r="C1213" i="1"/>
  <c r="H1212" i="1"/>
  <c r="D1212" i="1"/>
  <c r="G1212" i="1" s="1"/>
  <c r="C1212" i="1"/>
  <c r="H1211" i="1"/>
  <c r="D1211" i="1"/>
  <c r="G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H1154" i="1" s="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H1030" i="1"/>
  <c r="D1030" i="1"/>
  <c r="G1030" i="1" s="1"/>
  <c r="C1030" i="1"/>
  <c r="H1029" i="1"/>
  <c r="G1029" i="1"/>
  <c r="D1029" i="1"/>
  <c r="C1029" i="1"/>
  <c r="H1028" i="1"/>
  <c r="G1028" i="1"/>
  <c r="D1028" i="1"/>
  <c r="C1028" i="1"/>
  <c r="D1027" i="1"/>
  <c r="H1027" i="1" s="1"/>
  <c r="C1027" i="1"/>
  <c r="D1026" i="1"/>
  <c r="H1026" i="1" s="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D998" i="1"/>
  <c r="H998" i="1" s="1"/>
  <c r="C998" i="1"/>
  <c r="D997" i="1"/>
  <c r="H997" i="1" s="1"/>
  <c r="C997" i="1"/>
  <c r="D996" i="1"/>
  <c r="H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C412" i="1"/>
  <c r="D411" i="1"/>
  <c r="G411" i="1" s="1"/>
  <c r="C411" i="1"/>
  <c r="G406"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G189" i="1"/>
  <c r="D189" i="1"/>
  <c r="C189" i="1"/>
  <c r="H188" i="1"/>
  <c r="D188" i="1"/>
  <c r="G188" i="1" s="1"/>
  <c r="C188" i="1"/>
  <c r="H187" i="1"/>
  <c r="G187" i="1"/>
  <c r="D187" i="1"/>
  <c r="C187" i="1"/>
  <c r="H186" i="1"/>
  <c r="G186" i="1"/>
  <c r="D186" i="1"/>
  <c r="C186" i="1"/>
  <c r="H185" i="1"/>
  <c r="G185" i="1"/>
  <c r="D185" i="1"/>
  <c r="C185" i="1"/>
  <c r="D184" i="1"/>
  <c r="G184" i="1" s="1"/>
  <c r="C184" i="1"/>
  <c r="H183" i="1"/>
  <c r="G183" i="1"/>
  <c r="D183" i="1"/>
  <c r="C183" i="1"/>
  <c r="D182" i="1"/>
  <c r="H182" i="1" s="1"/>
  <c r="C182" i="1"/>
  <c r="H181" i="1"/>
  <c r="G181" i="1"/>
  <c r="D181" i="1"/>
  <c r="C181" i="1"/>
  <c r="H180" i="1"/>
  <c r="G180" i="1"/>
  <c r="D180" i="1"/>
  <c r="C180" i="1"/>
  <c r="D179" i="1"/>
  <c r="G179" i="1" s="1"/>
  <c r="C179" i="1"/>
  <c r="H178" i="1"/>
  <c r="G178" i="1"/>
  <c r="D178" i="1"/>
  <c r="C178" i="1"/>
  <c r="D177" i="1"/>
  <c r="G177" i="1" s="1"/>
  <c r="C177" i="1"/>
  <c r="D176" i="1"/>
  <c r="G176" i="1" s="1"/>
  <c r="C176" i="1"/>
  <c r="H175" i="1"/>
  <c r="D175" i="1"/>
  <c r="G175" i="1" s="1"/>
  <c r="C175" i="1"/>
  <c r="H174" i="1"/>
  <c r="D174" i="1"/>
  <c r="G174" i="1" s="1"/>
  <c r="C174" i="1"/>
  <c r="C173" i="1"/>
  <c r="H172" i="1"/>
  <c r="G172" i="1"/>
  <c r="D172" i="1"/>
  <c r="C172" i="1"/>
  <c r="H171" i="1"/>
  <c r="G171" i="1"/>
  <c r="D171" i="1"/>
  <c r="C171" i="1"/>
  <c r="H170" i="1"/>
  <c r="G170" i="1"/>
  <c r="D170" i="1"/>
  <c r="C170" i="1"/>
  <c r="D169" i="1"/>
  <c r="H169" i="1" s="1"/>
  <c r="C169" i="1"/>
  <c r="H168" i="1"/>
  <c r="D168" i="1"/>
  <c r="G168" i="1" s="1"/>
  <c r="C168" i="1"/>
  <c r="H167" i="1"/>
  <c r="G167" i="1"/>
  <c r="D167" i="1"/>
  <c r="C167" i="1"/>
  <c r="D166" i="1"/>
  <c r="H166" i="1" s="1"/>
  <c r="C166" i="1"/>
  <c r="C165" i="1"/>
  <c r="H164" i="1"/>
  <c r="G164" i="1"/>
  <c r="D164" i="1"/>
  <c r="C164" i="1"/>
  <c r="D163" i="1"/>
  <c r="H163" i="1" s="1"/>
  <c r="C163" i="1"/>
  <c r="H162" i="1"/>
  <c r="G162" i="1"/>
  <c r="D162" i="1"/>
  <c r="C162" i="1"/>
  <c r="H161" i="1"/>
  <c r="D161" i="1"/>
  <c r="G161" i="1" s="1"/>
  <c r="C161" i="1"/>
  <c r="G160" i="1"/>
  <c r="D160" i="1"/>
  <c r="H160" i="1" s="1"/>
  <c r="C160" i="1"/>
  <c r="H158" i="1"/>
  <c r="D158" i="1"/>
  <c r="G158" i="1" s="1"/>
  <c r="C158" i="1"/>
  <c r="H157" i="1"/>
  <c r="G157" i="1"/>
  <c r="D157" i="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H130"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1" i="1" l="1"/>
  <c r="H129" i="1"/>
  <c r="E301" i="9"/>
  <c r="B301" i="9" s="1"/>
  <c r="E287" i="9"/>
  <c r="B287" i="9" s="1"/>
  <c r="E27" i="9"/>
  <c r="B27" i="9" s="1"/>
  <c r="H1492" i="1"/>
  <c r="G1480" i="1"/>
  <c r="E296" i="9"/>
  <c r="B296" i="9" s="1"/>
  <c r="E298" i="9"/>
  <c r="B298" i="9" s="1"/>
  <c r="G1264" i="1"/>
  <c r="G1241" i="1"/>
  <c r="G1240" i="1"/>
  <c r="E291" i="9"/>
  <c r="B291" i="9" s="1"/>
  <c r="G1262" i="1"/>
  <c r="E289" i="9"/>
  <c r="B289" i="9" s="1"/>
  <c r="G1227" i="1"/>
  <c r="G1229" i="1"/>
  <c r="E283" i="9"/>
  <c r="B283" i="9" s="1"/>
  <c r="G1165" i="1"/>
  <c r="G1156" i="1"/>
  <c r="G1154" i="1"/>
  <c r="G1155" i="1"/>
  <c r="G1148" i="1"/>
  <c r="G1151" i="1"/>
  <c r="G1139" i="1"/>
  <c r="E286" i="9"/>
  <c r="B286" i="9" s="1"/>
  <c r="G1033" i="1"/>
  <c r="G1027" i="1"/>
  <c r="G1023" i="1"/>
  <c r="G1026" i="1"/>
  <c r="F45" i="5"/>
  <c r="G1018" i="1"/>
  <c r="G1013" i="1"/>
  <c r="G1014" i="1"/>
  <c r="G1006" i="1"/>
  <c r="G1004" i="1"/>
  <c r="G1003" i="1"/>
  <c r="G1002" i="1"/>
  <c r="G1000" i="1"/>
  <c r="E12" i="5"/>
  <c r="D990" i="1" s="1"/>
  <c r="G990" i="1" s="1"/>
  <c r="G999" i="1"/>
  <c r="G997" i="1"/>
  <c r="G998" i="1"/>
  <c r="G991" i="1"/>
  <c r="G996" i="1"/>
  <c r="F13" i="5"/>
  <c r="G993" i="1"/>
  <c r="G1479" i="1"/>
  <c r="G1477" i="1"/>
  <c r="E38" i="7"/>
  <c r="D1469" i="1" s="1"/>
  <c r="G1474" i="1"/>
  <c r="D1470" i="1"/>
  <c r="H1470" i="1" s="1"/>
  <c r="H1473" i="1"/>
  <c r="I1473" i="1" s="1"/>
  <c r="I31" i="3"/>
  <c r="G1468" i="1"/>
  <c r="G1466" i="1"/>
  <c r="I1466" i="1" s="1"/>
  <c r="G1464" i="1"/>
  <c r="I1463" i="1"/>
  <c r="G1461" i="1"/>
  <c r="G1462" i="1"/>
  <c r="E22" i="7"/>
  <c r="H1479" i="1"/>
  <c r="I1479" i="1" s="1"/>
  <c r="G1478" i="1"/>
  <c r="I1477" i="1"/>
  <c r="G1476" i="1"/>
  <c r="I1476" i="1" s="1"/>
  <c r="D38" i="7"/>
  <c r="G1475" i="1"/>
  <c r="H1474" i="1"/>
  <c r="I1474" i="1" s="1"/>
  <c r="I1472" i="1"/>
  <c r="G1471" i="1"/>
  <c r="I1471" i="1" s="1"/>
  <c r="I1468" i="1"/>
  <c r="H1466" i="1"/>
  <c r="G1465" i="1"/>
  <c r="I1465" i="1" s="1"/>
  <c r="H1464" i="1"/>
  <c r="I1464" i="1"/>
  <c r="H1461" i="1"/>
  <c r="H30" i="3"/>
  <c r="H1462" i="1"/>
  <c r="I1460" i="1"/>
  <c r="G1459" i="1"/>
  <c r="G1457" i="1"/>
  <c r="G1454" i="1"/>
  <c r="H1459" i="1"/>
  <c r="G1458" i="1"/>
  <c r="I1458" i="1" s="1"/>
  <c r="H1457" i="1"/>
  <c r="I1457" i="1" s="1"/>
  <c r="H1454" i="1"/>
  <c r="I1455" i="1"/>
  <c r="D5" i="7"/>
  <c r="H29" i="3" s="1"/>
  <c r="G1449" i="1"/>
  <c r="H1448" i="1"/>
  <c r="G1447" i="1"/>
  <c r="H1446" i="1"/>
  <c r="I1446" i="1" s="1"/>
  <c r="E6" i="7"/>
  <c r="J1445" i="1"/>
  <c r="G1452" i="1"/>
  <c r="I1452" i="1" s="1"/>
  <c r="H1451" i="1"/>
  <c r="I1451" i="1" s="1"/>
  <c r="I1449" i="1"/>
  <c r="G1448" i="1"/>
  <c r="I1448" i="1" s="1"/>
  <c r="H1445" i="1"/>
  <c r="H1447" i="1"/>
  <c r="I1447" i="1" s="1"/>
  <c r="G1445" i="1"/>
  <c r="H1444" i="1"/>
  <c r="H1443" i="1"/>
  <c r="H1442" i="1"/>
  <c r="G1441" i="1"/>
  <c r="H1441" i="1"/>
  <c r="I1441" i="1" s="1"/>
  <c r="H1440" i="1"/>
  <c r="D1437" i="1"/>
  <c r="H1439" i="1"/>
  <c r="G1443" i="1"/>
  <c r="C1437" i="1"/>
  <c r="C1436" i="1"/>
  <c r="C1438" i="1"/>
  <c r="H1438" i="1" s="1"/>
  <c r="G1439" i="1"/>
  <c r="I1439" i="1" s="1"/>
  <c r="G1420" i="1"/>
  <c r="G1411" i="1"/>
  <c r="G1409" i="1"/>
  <c r="H1409" i="1"/>
  <c r="F115" i="6"/>
  <c r="E114" i="6"/>
  <c r="F114" i="6" s="1"/>
  <c r="G1576" i="1"/>
  <c r="H1484" i="1"/>
  <c r="C1501" i="1"/>
  <c r="C1483" i="1"/>
  <c r="H1483" i="1" s="1"/>
  <c r="G1481" i="1"/>
  <c r="G404" i="1"/>
  <c r="G292" i="1"/>
  <c r="G291" i="1"/>
  <c r="G413" i="1"/>
  <c r="H413" i="1"/>
  <c r="G290" i="1"/>
  <c r="E643" i="4"/>
  <c r="D637" i="1" s="1"/>
  <c r="H412" i="1"/>
  <c r="H411" i="1"/>
  <c r="G647" i="1"/>
  <c r="B275" i="9"/>
  <c r="E23" i="9"/>
  <c r="B23" i="9" s="1"/>
  <c r="F215" i="9"/>
  <c r="B215" i="9" s="1"/>
  <c r="E32" i="9"/>
  <c r="B32" i="9" s="1"/>
  <c r="E293" i="9"/>
  <c r="B293" i="9" s="1"/>
  <c r="E33" i="9"/>
  <c r="B33" i="9" s="1"/>
  <c r="E288" i="9"/>
  <c r="B288" i="9" s="1"/>
  <c r="E303" i="9"/>
  <c r="B303" i="9" s="1"/>
  <c r="E273" i="9"/>
  <c r="B273" i="9" s="1"/>
  <c r="E644" i="4"/>
  <c r="D638" i="1" s="1"/>
  <c r="F416" i="4"/>
  <c r="F133" i="4"/>
  <c r="E106" i="4"/>
  <c r="D102" i="1" s="1"/>
  <c r="F217" i="9"/>
  <c r="B217" i="9" s="1"/>
  <c r="E38" i="9"/>
  <c r="B38" i="9" s="1"/>
  <c r="F77" i="4"/>
  <c r="E50" i="4"/>
  <c r="D46" i="1" s="1"/>
  <c r="G670" i="1"/>
  <c r="G64" i="1"/>
  <c r="E30" i="9"/>
  <c r="B30" i="9" s="1"/>
  <c r="G668" i="1"/>
  <c r="H358" i="1"/>
  <c r="G358" i="1"/>
  <c r="E407" i="4"/>
  <c r="D402" i="1" s="1"/>
  <c r="E350" i="4"/>
  <c r="D345" i="1" s="1"/>
  <c r="G378" i="1"/>
  <c r="G379" i="1"/>
  <c r="F363" i="4"/>
  <c r="E196" i="4"/>
  <c r="D192" i="1" s="1"/>
  <c r="H184" i="1"/>
  <c r="F188" i="4"/>
  <c r="F223" i="9"/>
  <c r="G182" i="1"/>
  <c r="D173" i="1"/>
  <c r="G173" i="1" s="1"/>
  <c r="H179" i="1"/>
  <c r="H177" i="1"/>
  <c r="H176" i="1"/>
  <c r="H173" i="1"/>
  <c r="G169" i="1"/>
  <c r="G165" i="1"/>
  <c r="G166" i="1"/>
  <c r="G163" i="1"/>
  <c r="E163" i="4"/>
  <c r="D159" i="1" s="1"/>
  <c r="E152" i="4"/>
  <c r="D148" i="1" s="1"/>
  <c r="F159" i="4"/>
  <c r="G710" i="1"/>
  <c r="B40" i="9"/>
  <c r="I1450" i="1"/>
  <c r="I1456" i="1"/>
  <c r="I1467" i="1"/>
  <c r="I1478" i="1"/>
  <c r="J1446" i="1"/>
  <c r="J1448" i="1"/>
  <c r="J1450" i="1"/>
  <c r="J1452" i="1"/>
  <c r="J1456" i="1"/>
  <c r="J1458" i="1"/>
  <c r="J1460" i="1"/>
  <c r="J1463" i="1"/>
  <c r="J1465" i="1"/>
  <c r="J1467" i="1"/>
  <c r="J1471" i="1"/>
  <c r="J1473" i="1"/>
  <c r="J1476" i="1"/>
  <c r="J1478" i="1"/>
  <c r="H1577" i="1"/>
  <c r="G1577" i="1"/>
  <c r="F17" i="4"/>
  <c r="D7" i="4"/>
  <c r="F106" i="4"/>
  <c r="E408" i="4"/>
  <c r="D403" i="1" s="1"/>
  <c r="J1440" i="1"/>
  <c r="J1442" i="1"/>
  <c r="J1444" i="1"/>
  <c r="G1487" i="1"/>
  <c r="G1491" i="1"/>
  <c r="G1495" i="1"/>
  <c r="G1499" i="1"/>
  <c r="G1503" i="1"/>
  <c r="G1507" i="1"/>
  <c r="G1511" i="1"/>
  <c r="G1515" i="1"/>
  <c r="G1519" i="1"/>
  <c r="G1523" i="1"/>
  <c r="G1527" i="1"/>
  <c r="H1565" i="1"/>
  <c r="G1565" i="1"/>
  <c r="G1574" i="1"/>
  <c r="D50" i="4"/>
  <c r="F125" i="4"/>
  <c r="D124" i="4"/>
  <c r="F153" i="4"/>
  <c r="D152" i="4"/>
  <c r="F169" i="4"/>
  <c r="D163" i="4"/>
  <c r="G1440" i="1"/>
  <c r="I1440" i="1" s="1"/>
  <c r="G1442" i="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H1533" i="1"/>
  <c r="G1535" i="1"/>
  <c r="G1538" i="1"/>
  <c r="H1541" i="1"/>
  <c r="G1543" i="1"/>
  <c r="G1546" i="1"/>
  <c r="H1549" i="1"/>
  <c r="G1551" i="1"/>
  <c r="G1554" i="1"/>
  <c r="H1557" i="1"/>
  <c r="G1559" i="1"/>
  <c r="G1562" i="1"/>
  <c r="H1569" i="1"/>
  <c r="G1569" i="1"/>
  <c r="G1578" i="1"/>
  <c r="D82" i="4"/>
  <c r="F91" i="4"/>
  <c r="E528" i="4"/>
  <c r="E635" i="4" s="1"/>
  <c r="D629" i="1" s="1"/>
  <c r="H1573" i="1"/>
  <c r="G1573" i="1"/>
  <c r="F45" i="4"/>
  <c r="D44" i="4"/>
  <c r="D196" i="4"/>
  <c r="D299" i="4"/>
  <c r="D351" i="4"/>
  <c r="F522" i="4"/>
  <c r="F574" i="4"/>
  <c r="D580" i="4"/>
  <c r="F632" i="4"/>
  <c r="D141" i="6"/>
  <c r="D42" i="8"/>
  <c r="G313" i="9" s="1"/>
  <c r="E313" i="9" s="1"/>
  <c r="F231" i="4"/>
  <c r="F326" i="4"/>
  <c r="F378" i="4"/>
  <c r="D421" i="4"/>
  <c r="F495" i="4"/>
  <c r="F603" i="4"/>
  <c r="D7" i="5"/>
  <c r="E68" i="5"/>
  <c r="G308" i="9"/>
  <c r="E308" i="9" s="1"/>
  <c r="B308" i="9" s="1"/>
  <c r="F177" i="5"/>
  <c r="E87" i="5"/>
  <c r="D1065" i="1" s="1"/>
  <c r="D118" i="5"/>
  <c r="D146" i="5"/>
  <c r="E176" i="5"/>
  <c r="E238" i="5"/>
  <c r="F238" i="5" s="1"/>
  <c r="D245" i="5"/>
  <c r="D237" i="5" s="1"/>
  <c r="E258" i="5"/>
  <c r="D1235" i="1" s="1"/>
  <c r="E43" i="9"/>
  <c r="B43" i="9" s="1"/>
  <c r="E47" i="9"/>
  <c r="B47" i="9" s="1"/>
  <c r="E51" i="9"/>
  <c r="B51" i="9" s="1"/>
  <c r="E59" i="9"/>
  <c r="B59" i="9" s="1"/>
  <c r="E67" i="9"/>
  <c r="B67" i="9" s="1"/>
  <c r="E75" i="9"/>
  <c r="B75" i="9" s="1"/>
  <c r="E83" i="9"/>
  <c r="B83" i="9" s="1"/>
  <c r="F180" i="5"/>
  <c r="F190" i="5"/>
  <c r="D206" i="5"/>
  <c r="F5" i="6"/>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66" i="9"/>
  <c r="H165" i="9"/>
  <c r="G165" i="9"/>
  <c r="E165" i="9" s="1"/>
  <c r="B165" i="9" s="1"/>
  <c r="G164" i="9"/>
  <c r="E164" i="9" s="1"/>
  <c r="B164" i="9" s="1"/>
  <c r="G163" i="9"/>
  <c r="E163" i="9" s="1"/>
  <c r="B163" i="9" s="1"/>
  <c r="G162" i="9"/>
  <c r="E162" i="9" s="1"/>
  <c r="B162" i="9" s="1"/>
  <c r="G161" i="9"/>
  <c r="E161" i="9" s="1"/>
  <c r="B161" i="9" s="1"/>
  <c r="G171" i="9"/>
  <c r="E171" i="9" s="1"/>
  <c r="B171" i="9" s="1"/>
  <c r="G170" i="9"/>
  <c r="E170" i="9" s="1"/>
  <c r="B170" i="9" s="1"/>
  <c r="G169" i="9"/>
  <c r="E169" i="9" s="1"/>
  <c r="B169" i="9" s="1"/>
  <c r="G168" i="9"/>
  <c r="E168" i="9" s="1"/>
  <c r="B168" i="9" s="1"/>
  <c r="G167" i="9"/>
  <c r="E167" i="9" s="1"/>
  <c r="B167" i="9" s="1"/>
  <c r="H166" i="9"/>
  <c r="I10" i="9"/>
  <c r="B57" i="9"/>
  <c r="B65" i="9"/>
  <c r="B73" i="9"/>
  <c r="B81" i="9"/>
  <c r="E290" i="9"/>
  <c r="B290" i="9" s="1"/>
  <c r="E55" i="9"/>
  <c r="B55" i="9" s="1"/>
  <c r="E63" i="9"/>
  <c r="B63" i="9" s="1"/>
  <c r="E71" i="9"/>
  <c r="B71" i="9" s="1"/>
  <c r="E79" i="9"/>
  <c r="B79" i="9" s="1"/>
  <c r="E310" i="9"/>
  <c r="B310" i="9" s="1"/>
  <c r="B219" i="9"/>
  <c r="B221" i="9"/>
  <c r="B231" i="9"/>
  <c r="B223" i="9"/>
  <c r="B229" i="9"/>
  <c r="B256" i="9"/>
  <c r="B244" i="9"/>
  <c r="B260" i="9"/>
  <c r="H990" i="1" l="1"/>
  <c r="E6" i="4"/>
  <c r="F12" i="5"/>
  <c r="E7" i="5"/>
  <c r="I20" i="3" s="1"/>
  <c r="G1470" i="1"/>
  <c r="I30" i="3"/>
  <c r="D1453" i="1"/>
  <c r="E5" i="7"/>
  <c r="D1436" i="1" s="1"/>
  <c r="H1436" i="1" s="1"/>
  <c r="I1462" i="1"/>
  <c r="C1469" i="1"/>
  <c r="H31" i="3"/>
  <c r="I1459" i="1"/>
  <c r="G316" i="9"/>
  <c r="E316" i="9" s="1"/>
  <c r="B316" i="9" s="1"/>
  <c r="G1437" i="1"/>
  <c r="I1443" i="1"/>
  <c r="I1442" i="1"/>
  <c r="H1437" i="1"/>
  <c r="G1438" i="1"/>
  <c r="D1408" i="1"/>
  <c r="I27" i="3"/>
  <c r="E141" i="6"/>
  <c r="F141" i="6" s="1"/>
  <c r="H1501" i="1"/>
  <c r="G1501" i="1"/>
  <c r="G1483" i="1"/>
  <c r="H637" i="1"/>
  <c r="G637" i="1"/>
  <c r="F643" i="4"/>
  <c r="F213" i="9"/>
  <c r="B213" i="9" s="1"/>
  <c r="H638" i="1"/>
  <c r="G638" i="1"/>
  <c r="G102" i="1"/>
  <c r="H102" i="1"/>
  <c r="E151" i="4"/>
  <c r="E289" i="4" s="1"/>
  <c r="H23" i="3"/>
  <c r="C1214" i="1"/>
  <c r="E166" i="9"/>
  <c r="B166" i="9" s="1"/>
  <c r="F35" i="6"/>
  <c r="H25" i="3"/>
  <c r="C1329" i="1"/>
  <c r="H1065" i="1"/>
  <c r="G1065" i="1"/>
  <c r="F421" i="4"/>
  <c r="D420" i="4"/>
  <c r="C415" i="1"/>
  <c r="K1451" i="9"/>
  <c r="G314" i="9"/>
  <c r="E314" i="9" s="1"/>
  <c r="B314" i="9" s="1"/>
  <c r="I34" i="3"/>
  <c r="C1517" i="1"/>
  <c r="F82" i="4"/>
  <c r="C78" i="1"/>
  <c r="H21" i="9"/>
  <c r="G21" i="9"/>
  <c r="F152" i="4"/>
  <c r="D151" i="4"/>
  <c r="C148" i="1"/>
  <c r="F50" i="4"/>
  <c r="C46" i="1"/>
  <c r="H1235" i="1"/>
  <c r="G1235" i="1"/>
  <c r="I22" i="3"/>
  <c r="D1153" i="1"/>
  <c r="I21" i="3"/>
  <c r="D1046" i="1"/>
  <c r="E6" i="5"/>
  <c r="B313" i="9"/>
  <c r="F580" i="4"/>
  <c r="C574" i="1"/>
  <c r="F351" i="4"/>
  <c r="D350" i="4"/>
  <c r="C346" i="1"/>
  <c r="F44" i="4"/>
  <c r="C40" i="1"/>
  <c r="G311" i="9"/>
  <c r="E311" i="9" s="1"/>
  <c r="B311" i="9" s="1"/>
  <c r="F206" i="5"/>
  <c r="C1183" i="1"/>
  <c r="F245" i="5"/>
  <c r="C1222" i="1"/>
  <c r="F146" i="5"/>
  <c r="C1124" i="1"/>
  <c r="H19" i="9"/>
  <c r="E19" i="9" s="1"/>
  <c r="B19" i="9" s="1"/>
  <c r="H28" i="3"/>
  <c r="C1435" i="1"/>
  <c r="F299" i="4"/>
  <c r="D298" i="4"/>
  <c r="C294" i="1"/>
  <c r="E636" i="4"/>
  <c r="D630" i="1" s="1"/>
  <c r="D522" i="1"/>
  <c r="C159" i="1"/>
  <c r="F163" i="4"/>
  <c r="F124" i="4"/>
  <c r="C120" i="1"/>
  <c r="C3" i="1"/>
  <c r="D6" i="4"/>
  <c r="F7" i="4"/>
  <c r="E237" i="5"/>
  <c r="D1215" i="1"/>
  <c r="F118" i="5"/>
  <c r="C1096" i="1"/>
  <c r="D176" i="5"/>
  <c r="F7" i="5"/>
  <c r="D6" i="5"/>
  <c r="H20" i="3"/>
  <c r="C985" i="1"/>
  <c r="D68" i="5"/>
  <c r="D528" i="4"/>
  <c r="F196" i="4"/>
  <c r="C192" i="1"/>
  <c r="E412" i="4"/>
  <c r="I16" i="3"/>
  <c r="D2" i="1"/>
  <c r="D985" i="1" l="1"/>
  <c r="G985" i="1" s="1"/>
  <c r="I29" i="3"/>
  <c r="G1453" i="1"/>
  <c r="H1453" i="1"/>
  <c r="H1469" i="1"/>
  <c r="G1469" i="1"/>
  <c r="E315" i="9"/>
  <c r="I10" i="3" s="1"/>
  <c r="G1436" i="1"/>
  <c r="H1408" i="1"/>
  <c r="G1408" i="1"/>
  <c r="I28" i="3"/>
  <c r="D1435" i="1"/>
  <c r="G1435" i="1" s="1"/>
  <c r="G318" i="9"/>
  <c r="E318" i="9" s="1"/>
  <c r="I17" i="3"/>
  <c r="D147" i="1"/>
  <c r="H192" i="1"/>
  <c r="G192" i="1"/>
  <c r="G3" i="1"/>
  <c r="H3" i="1"/>
  <c r="H1096" i="1"/>
  <c r="G1096" i="1"/>
  <c r="H120" i="1"/>
  <c r="G120" i="1"/>
  <c r="H40" i="1"/>
  <c r="G40" i="1"/>
  <c r="E312" i="9"/>
  <c r="E21" i="9"/>
  <c r="G1517" i="1"/>
  <c r="H1517" i="1"/>
  <c r="H11" i="3"/>
  <c r="H415" i="1"/>
  <c r="G415" i="1"/>
  <c r="H574" i="1"/>
  <c r="G574" i="1"/>
  <c r="I23" i="3"/>
  <c r="D1214" i="1"/>
  <c r="G1214" i="1" s="1"/>
  <c r="H159" i="1"/>
  <c r="G159" i="1"/>
  <c r="E639" i="4"/>
  <c r="D407" i="1"/>
  <c r="D636" i="4"/>
  <c r="F528" i="4"/>
  <c r="C522" i="1"/>
  <c r="F6" i="5"/>
  <c r="C984" i="1"/>
  <c r="H1435" i="1"/>
  <c r="H1124" i="1"/>
  <c r="G1124" i="1"/>
  <c r="H1183" i="1"/>
  <c r="G1183" i="1"/>
  <c r="D984" i="1"/>
  <c r="E291" i="4"/>
  <c r="D287" i="1" s="1"/>
  <c r="E413" i="4"/>
  <c r="E414" i="4" s="1"/>
  <c r="D409" i="1" s="1"/>
  <c r="D285" i="1"/>
  <c r="H148" i="1"/>
  <c r="G148" i="1"/>
  <c r="D635" i="4"/>
  <c r="F420" i="4"/>
  <c r="C414" i="1"/>
  <c r="H1329" i="1"/>
  <c r="G1329" i="1"/>
  <c r="E290" i="4"/>
  <c r="D286" i="1" s="1"/>
  <c r="F68" i="5"/>
  <c r="H21" i="3"/>
  <c r="C1046" i="1"/>
  <c r="H1215" i="1"/>
  <c r="G1215" i="1"/>
  <c r="D412" i="4"/>
  <c r="F6" i="4"/>
  <c r="H16" i="3"/>
  <c r="C2" i="1"/>
  <c r="G294" i="1"/>
  <c r="H294" i="1"/>
  <c r="H346" i="1"/>
  <c r="G346" i="1"/>
  <c r="E175" i="5"/>
  <c r="D1152" i="1" s="1"/>
  <c r="D289" i="4"/>
  <c r="H17" i="3"/>
  <c r="F151" i="4"/>
  <c r="C147" i="1"/>
  <c r="G78" i="1"/>
  <c r="H78" i="1"/>
  <c r="F176" i="5"/>
  <c r="D175" i="5"/>
  <c r="G285" i="9" s="1"/>
  <c r="E285" i="9" s="1"/>
  <c r="B285" i="9" s="1"/>
  <c r="H22" i="3"/>
  <c r="C1153" i="1"/>
  <c r="F298" i="4"/>
  <c r="D407" i="4"/>
  <c r="C293" i="1"/>
  <c r="H1222" i="1"/>
  <c r="G1222" i="1"/>
  <c r="D408" i="4"/>
  <c r="F350" i="4"/>
  <c r="C345" i="1"/>
  <c r="H46" i="1"/>
  <c r="G46" i="1"/>
  <c r="F237" i="5"/>
  <c r="H1214" i="1" l="1"/>
  <c r="H278" i="9"/>
  <c r="H985" i="1"/>
  <c r="H9" i="3"/>
  <c r="K3" i="9" s="1"/>
  <c r="E317" i="9"/>
  <c r="B318" i="9"/>
  <c r="H345" i="1"/>
  <c r="G345" i="1"/>
  <c r="H984" i="1"/>
  <c r="G984" i="1"/>
  <c r="H522" i="1"/>
  <c r="G522" i="1"/>
  <c r="H293" i="1"/>
  <c r="G293" i="1"/>
  <c r="D291" i="4"/>
  <c r="F289" i="4"/>
  <c r="D413" i="4"/>
  <c r="C285" i="1"/>
  <c r="G2" i="1"/>
  <c r="H2" i="1"/>
  <c r="D290" i="4"/>
  <c r="H1046" i="1"/>
  <c r="G1046" i="1"/>
  <c r="H414" i="1"/>
  <c r="G414" i="1"/>
  <c r="H1153" i="1"/>
  <c r="G1153" i="1"/>
  <c r="D633" i="1"/>
  <c r="B21" i="9"/>
  <c r="F408" i="4"/>
  <c r="C403" i="1"/>
  <c r="F407" i="4"/>
  <c r="C402" i="1"/>
  <c r="F175" i="5"/>
  <c r="C1152" i="1"/>
  <c r="G147" i="1"/>
  <c r="H147" i="1"/>
  <c r="D639" i="4"/>
  <c r="D414" i="4"/>
  <c r="F412" i="4"/>
  <c r="C407" i="1"/>
  <c r="F635" i="4"/>
  <c r="C629" i="1"/>
  <c r="E640" i="4"/>
  <c r="E641" i="4" s="1"/>
  <c r="E415" i="4"/>
  <c r="D410" i="1" s="1"/>
  <c r="D408" i="1"/>
  <c r="G278" i="9"/>
  <c r="F636" i="4"/>
  <c r="C630" i="1"/>
  <c r="N3" i="9"/>
  <c r="I11" i="3"/>
  <c r="E278" i="9" l="1"/>
  <c r="B278" i="9" s="1"/>
  <c r="I9" i="3"/>
  <c r="E642" i="4"/>
  <c r="D634" i="1"/>
  <c r="D640" i="4"/>
  <c r="D415" i="4"/>
  <c r="F413" i="4"/>
  <c r="C408" i="1"/>
  <c r="E277" i="9"/>
  <c r="H629" i="1"/>
  <c r="G629" i="1"/>
  <c r="F414" i="4"/>
  <c r="C409" i="1"/>
  <c r="H1152" i="1"/>
  <c r="G1152" i="1"/>
  <c r="H403" i="1"/>
  <c r="G403" i="1"/>
  <c r="H8" i="3"/>
  <c r="F291" i="4"/>
  <c r="C287" i="1"/>
  <c r="D641" i="4"/>
  <c r="F639" i="4"/>
  <c r="C633" i="1"/>
  <c r="E645" i="4"/>
  <c r="D635" i="1"/>
  <c r="H630" i="1"/>
  <c r="G630" i="1"/>
  <c r="H407" i="1"/>
  <c r="G407" i="1"/>
  <c r="H402" i="1"/>
  <c r="G402" i="1"/>
  <c r="F290" i="4"/>
  <c r="C286" i="1"/>
  <c r="H285" i="1"/>
  <c r="G285" i="1"/>
  <c r="H286" i="1" l="1"/>
  <c r="G286" i="1"/>
  <c r="F641" i="4"/>
  <c r="D645" i="4"/>
  <c r="C635" i="1"/>
  <c r="H409" i="1"/>
  <c r="G409" i="1"/>
  <c r="F415" i="4"/>
  <c r="C410" i="1"/>
  <c r="I18" i="3"/>
  <c r="D639" i="1"/>
  <c r="H287" i="1"/>
  <c r="G287" i="1"/>
  <c r="D642" i="4"/>
  <c r="F640" i="4"/>
  <c r="C634" i="1"/>
  <c r="H633" i="1"/>
  <c r="G633" i="1"/>
  <c r="H408" i="1"/>
  <c r="G408" i="1"/>
  <c r="M3" i="9"/>
  <c r="I8" i="3"/>
  <c r="E646" i="4"/>
  <c r="D636" i="1"/>
  <c r="F645" i="4" l="1"/>
  <c r="H18" i="3"/>
  <c r="C639" i="1"/>
  <c r="I19" i="3"/>
  <c r="D640" i="1"/>
  <c r="H634" i="1"/>
  <c r="G634" i="1"/>
  <c r="D646" i="4"/>
  <c r="F642" i="4"/>
  <c r="C636" i="1"/>
  <c r="G276" i="9"/>
  <c r="E276" i="9" s="1"/>
  <c r="B276" i="9" s="1"/>
  <c r="H410" i="1"/>
  <c r="G410" i="1"/>
  <c r="H635" i="1"/>
  <c r="G635" i="1"/>
  <c r="H636" i="1" l="1"/>
  <c r="G636" i="1"/>
  <c r="H7" i="3"/>
  <c r="F646" i="4"/>
  <c r="H19" i="3"/>
  <c r="C640" i="1"/>
  <c r="H639" i="1"/>
  <c r="G639" i="1"/>
  <c r="J3" i="9" l="1"/>
  <c r="H640" i="1"/>
  <c r="G640" i="1"/>
  <c r="G274" i="9" l="1"/>
  <c r="M272" i="9"/>
  <c r="L272" i="9"/>
  <c r="H274" i="9"/>
  <c r="G18" i="9"/>
  <c r="H18" i="9"/>
  <c r="K7" i="9"/>
  <c r="J12" i="9"/>
  <c r="J5" i="9"/>
  <c r="L16" i="9"/>
  <c r="J6" i="9"/>
  <c r="I11" i="9"/>
  <c r="H17" i="9"/>
  <c r="K8" i="9"/>
  <c r="J13" i="9"/>
  <c r="K9" i="9"/>
  <c r="L15" i="9"/>
  <c r="K10" i="9"/>
  <c r="J8" i="9"/>
  <c r="G15" i="9"/>
  <c r="G17" i="9"/>
  <c r="I7" i="9"/>
  <c r="I8" i="9"/>
  <c r="M15" i="9"/>
  <c r="I13" i="9"/>
  <c r="I9" i="9"/>
  <c r="H16" i="9"/>
  <c r="I5" i="9"/>
  <c r="K11" i="9"/>
  <c r="J17" i="9"/>
  <c r="J9" i="9"/>
  <c r="H15" i="9"/>
  <c r="K5" i="9"/>
  <c r="J10" i="9"/>
  <c r="E10" i="9" s="1"/>
  <c r="B10" i="9" s="1"/>
  <c r="M16" i="9"/>
  <c r="K6" i="9"/>
  <c r="J11" i="9"/>
  <c r="I17" i="9"/>
  <c r="J7" i="9"/>
  <c r="I12" i="9"/>
  <c r="I6" i="9"/>
  <c r="K12" i="9"/>
  <c r="K13" i="9"/>
  <c r="G16" i="9"/>
  <c r="E8" i="9" l="1"/>
  <c r="B8" i="9" s="1"/>
  <c r="E9" i="9"/>
  <c r="B9" i="9" s="1"/>
  <c r="E16" i="9"/>
  <c r="E12" i="9"/>
  <c r="B12" i="9" s="1"/>
  <c r="E5" i="9"/>
  <c r="E15" i="9"/>
  <c r="E11" i="9"/>
  <c r="B11" i="9" s="1"/>
  <c r="F272" i="9"/>
  <c r="E7" i="9"/>
  <c r="B7" i="9" s="1"/>
  <c r="F16" i="9"/>
  <c r="E6" i="9"/>
  <c r="B6" i="9" s="1"/>
  <c r="E13" i="9"/>
  <c r="B13" i="9" s="1"/>
  <c r="E17" i="9"/>
  <c r="B17" i="9" s="1"/>
  <c r="F15" i="9"/>
  <c r="E18" i="9"/>
  <c r="B18" i="9" s="1"/>
  <c r="E274" i="9"/>
  <c r="F14" i="9" l="1"/>
  <c r="B16" i="9"/>
  <c r="B5" i="9"/>
  <c r="E4" i="9"/>
  <c r="B274" i="9"/>
  <c r="E20" i="9"/>
  <c r="I7" i="3" s="1"/>
  <c r="B272" i="9"/>
  <c r="F20"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<sst xmlns="http://schemas.openxmlformats.org/spreadsheetml/2006/main" count="4374" uniqueCount="3426">
  <si>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</si>
  <si>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</si>
  <si>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</si>
  <si>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</si>
  <si>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</si>
  <si>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</si>
  <si>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</si>
  <si>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</si>
  <si>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</si>
  <si>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</si>
  <si>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</si>
  <si>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</si>
  <si>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</si>
  <si>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</si>
  <si>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</si>
  <si>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</si>
  <si>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</si>
  <si>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</si>
  <si>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</si>
  <si>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</si>
  <si>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</si>
  <si>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</si>
  <si>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</si>
  <si>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</si>
  <si>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</si>
  <si>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</si>
  <si>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</si>
  <si>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</si>
  <si>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</si>
  <si>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</si>
  <si>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</si>
  <si>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BRAĆE RADIĆ, PRIDRAGA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</si>
  <si>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</si>
  <si>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</si>
  <si>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</si>
  <si>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</si>
  <si>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</si>
  <si>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</si>
  <si>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</si>
  <si>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</si>
  <si>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</si>
  <si>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</si>
  <si>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</si>
  <si>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</si>
  <si>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</si>
  <si>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</si>
  <si>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</si>
  <si>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</si>
  <si>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</si>
  <si>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21279 - O.Š. BRAĆE RADIĆ, PRIDRAGA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</si>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</sst>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578788.01</v>
      </c>
      <c r="D2" s="6">
        <f>'PR-RAS'!E6</f>
        <v>676587.58</v>
      </c>
      <c r="E2" s="6">
        <v>0</v>
      </c>
      <c r="F2" s="6">
        <v>0</v>
      </c>
      <c r="G2" s="7">
        <f t="shared" ref="G2:G264" si="0">(B2/1000)*(C2*1+D2*2)</f>
        <v>1931.96317</v>
      </c>
      <c r="H2" s="7">
        <f t="shared" ref="H2:H26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510205.2</v>
      </c>
      <c r="D46" s="1">
        <f>'PR-RAS'!E50</f>
        <v>585462.96</v>
      </c>
      <c r="E46" s="1">
        <v>0</v>
      </c>
      <c r="F46" s="1">
        <v>0</v>
      </c>
      <c r="G46" s="2">
        <f t="shared" si="0"/>
        <v>75650.900399999999</v>
      </c>
      <c r="H46" s="2">
        <f t="shared" si="1"/>
        <v>0.24000000004889444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497980.05</v>
      </c>
      <c r="D64" s="1">
        <f>'PR-RAS'!E68</f>
        <v>583054.12</v>
      </c>
      <c r="E64" s="1">
        <v>0</v>
      </c>
      <c r="F64" s="1">
        <v>0</v>
      </c>
      <c r="G64" s="2">
        <f t="shared" si="0"/>
        <v>104837.56227000001</v>
      </c>
      <c r="H64" s="2">
        <f t="shared" si="1"/>
        <v>0.16999999998370185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491117.36</v>
      </c>
      <c r="D65" s="1">
        <f>'PR-RAS'!E69</f>
        <v>576367.89</v>
      </c>
      <c r="E65" s="1">
        <v>0</v>
      </c>
      <c r="F65" s="1">
        <v>0</v>
      </c>
      <c r="G65" s="2">
        <f t="shared" si="0"/>
        <v>105206.60096000001</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6862.69</v>
      </c>
      <c r="D66" s="1">
        <f>'PR-RAS'!E70</f>
        <v>6686.23</v>
      </c>
      <c r="E66" s="1">
        <v>0</v>
      </c>
      <c r="F66" s="1">
        <v>0</v>
      </c>
      <c r="G66" s="2">
        <f t="shared" si="0"/>
        <v>1315.2847499999998</v>
      </c>
      <c r="H66" s="2">
        <f t="shared" si="1"/>
        <v>0.53999999999996362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12225.150000000001</v>
      </c>
      <c r="D73" s="1">
        <f>'PR-RAS'!E77</f>
        <v>2408.84</v>
      </c>
      <c r="E73" s="1">
        <v>0</v>
      </c>
      <c r="F73" s="1">
        <v>0</v>
      </c>
      <c r="G73" s="2">
        <f t="shared" si="0"/>
        <v>1227.08376</v>
      </c>
      <c r="H73" s="2">
        <f t="shared" si="1"/>
        <v>0.31000000000130967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6071.47</v>
      </c>
      <c r="D74" s="1">
        <f>'PR-RAS'!E78</f>
        <v>341.17</v>
      </c>
      <c r="E74" s="1">
        <v>0</v>
      </c>
      <c r="F74" s="1">
        <v>0</v>
      </c>
      <c r="G74" s="2">
        <f t="shared" si="0"/>
        <v>493.02812999999998</v>
      </c>
      <c r="H74" s="2">
        <f t="shared" si="1"/>
        <v>0.64000000000027057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6153.68</v>
      </c>
      <c r="D76" s="1">
        <f>'PR-RAS'!E80</f>
        <v>2067.67</v>
      </c>
      <c r="E76" s="1">
        <v>0</v>
      </c>
      <c r="F76" s="1">
        <v>0</v>
      </c>
      <c r="G76" s="2">
        <f t="shared" si="0"/>
        <v>771.67650000000003</v>
      </c>
      <c r="H76" s="2">
        <f t="shared" si="1"/>
        <v>0.6499999999996362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554</v>
      </c>
      <c r="D102" s="1">
        <f>'PR-RAS'!E106</f>
        <v>1350</v>
      </c>
      <c r="E102" s="1">
        <v>0</v>
      </c>
      <c r="F102" s="1">
        <v>0</v>
      </c>
      <c r="G102" s="2">
        <f t="shared" si="0"/>
        <v>328.654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554</v>
      </c>
      <c r="D108" s="1">
        <f>'PR-RAS'!E112</f>
        <v>1350</v>
      </c>
      <c r="E108" s="1">
        <v>0</v>
      </c>
      <c r="F108" s="1">
        <v>0</v>
      </c>
      <c r="G108" s="2">
        <f t="shared" si="0"/>
        <v>348.178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554</v>
      </c>
      <c r="D113" s="1">
        <f>'PR-RAS'!E117</f>
        <v>1350</v>
      </c>
      <c r="E113" s="1">
        <v>0</v>
      </c>
      <c r="F113" s="1">
        <v>0</v>
      </c>
      <c r="G113" s="2">
        <f t="shared" si="0"/>
        <v>364.44800000000004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280</v>
      </c>
      <c r="D120" s="1">
        <f>'PR-RAS'!E124</f>
        <v>902.5</v>
      </c>
      <c r="E120" s="1">
        <v>0</v>
      </c>
      <c r="F120" s="1">
        <v>0</v>
      </c>
      <c r="G120" s="2">
        <f t="shared" si="0"/>
        <v>248.11499999999998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280</v>
      </c>
      <c r="D121" s="1">
        <f>'PR-RAS'!E125</f>
        <v>902.5</v>
      </c>
      <c r="E121" s="1">
        <v>0</v>
      </c>
      <c r="F121" s="1">
        <v>0</v>
      </c>
      <c r="G121" s="2">
        <f t="shared" si="0"/>
        <v>250.2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280</v>
      </c>
      <c r="D123" s="1">
        <f>'PR-RAS'!E127</f>
        <v>902.5</v>
      </c>
      <c r="E123" s="1">
        <v>0</v>
      </c>
      <c r="F123" s="1">
        <v>0</v>
      </c>
      <c r="G123" s="2">
        <f t="shared" si="0"/>
        <v>254.37</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67748.81</v>
      </c>
      <c r="D129" s="1">
        <f>'PR-RAS'!E133</f>
        <v>88872.12</v>
      </c>
      <c r="E129" s="1">
        <v>0</v>
      </c>
      <c r="F129" s="1">
        <v>0</v>
      </c>
      <c r="G129" s="2">
        <f t="shared" si="0"/>
        <v>31423.110399999998</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67748.81</v>
      </c>
      <c r="D130" s="1">
        <f>'PR-RAS'!E134</f>
        <v>88872.12</v>
      </c>
      <c r="E130" s="1">
        <v>0</v>
      </c>
      <c r="F130" s="1">
        <v>0</v>
      </c>
      <c r="G130" s="2">
        <f t="shared" si="0"/>
        <v>31668.603449999999</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63598.73</v>
      </c>
      <c r="D131" s="1">
        <f>'PR-RAS'!E135</f>
        <v>88872.12</v>
      </c>
      <c r="E131" s="1">
        <v>0</v>
      </c>
      <c r="F131" s="1">
        <v>0</v>
      </c>
      <c r="G131" s="2">
        <f t="shared" si="0"/>
        <v>31374.5861</v>
      </c>
      <c r="H131" s="2">
        <f t="shared" si="1"/>
        <v>0.38999999999214197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4150.08</v>
      </c>
      <c r="D132" s="1">
        <f>'PR-RAS'!E136</f>
        <v>0</v>
      </c>
      <c r="E132" s="1">
        <v>0</v>
      </c>
      <c r="F132" s="1">
        <v>0</v>
      </c>
      <c r="G132" s="2">
        <f t="shared" si="0"/>
        <v>543.66048000000001</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574704.07999999996</v>
      </c>
      <c r="D147" s="1">
        <f>'PR-RAS'!E151</f>
        <v>668569.30000000005</v>
      </c>
      <c r="E147" s="1">
        <v>0</v>
      </c>
      <c r="F147" s="1">
        <v>0</v>
      </c>
      <c r="G147" s="2">
        <f t="shared" si="0"/>
        <v>279129.03128</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449486.14999999997</v>
      </c>
      <c r="D148" s="1">
        <f>'PR-RAS'!E152</f>
        <v>528710.25</v>
      </c>
      <c r="E148" s="1">
        <v>0</v>
      </c>
      <c r="F148" s="1">
        <v>0</v>
      </c>
      <c r="G148" s="2">
        <f t="shared" si="0"/>
        <v>221515.27754999997</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372642.05</v>
      </c>
      <c r="D149" s="1">
        <f>'PR-RAS'!E153</f>
        <v>439273.24</v>
      </c>
      <c r="E149" s="1">
        <v>0</v>
      </c>
      <c r="F149" s="1">
        <v>0</v>
      </c>
      <c r="G149" s="2">
        <f t="shared" si="0"/>
        <v>185175.90244000001</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372642.05</v>
      </c>
      <c r="D150" s="1">
        <f>'PR-RAS'!E154</f>
        <v>439273.24</v>
      </c>
      <c r="E150" s="1">
        <v>0</v>
      </c>
      <c r="F150" s="1">
        <v>0</v>
      </c>
      <c r="G150" s="2">
        <f t="shared" si="0"/>
        <v>186427.09096999999</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15211.97</v>
      </c>
      <c r="D154" s="1">
        <f>'PR-RAS'!E158</f>
        <v>16950.96</v>
      </c>
      <c r="E154" s="1">
        <v>0</v>
      </c>
      <c r="F154" s="1">
        <v>0</v>
      </c>
      <c r="G154" s="2">
        <f t="shared" si="0"/>
        <v>7514.4251699999995</v>
      </c>
      <c r="H154" s="2">
        <f t="shared" si="1"/>
        <v>7.0000000001527951E-2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61632.13</v>
      </c>
      <c r="D155" s="1">
        <f>'PR-RAS'!E159</f>
        <v>72486.049999999988</v>
      </c>
      <c r="E155" s="1">
        <v>0</v>
      </c>
      <c r="F155" s="1">
        <v>0</v>
      </c>
      <c r="G155" s="2">
        <f t="shared" si="0"/>
        <v>31817.051419999996</v>
      </c>
      <c r="H155" s="2">
        <f t="shared" si="1"/>
        <v>0.17999999998573912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61632.13</v>
      </c>
      <c r="D157" s="1">
        <f>'PR-RAS'!E161</f>
        <v>72469.149999999994</v>
      </c>
      <c r="E157" s="1">
        <v>0</v>
      </c>
      <c r="F157" s="1">
        <v>0</v>
      </c>
      <c r="G157" s="2">
        <f t="shared" si="0"/>
        <v>32224.987079999999</v>
      </c>
      <c r="H157" s="2">
        <f t="shared" si="1"/>
        <v>0.27999999999155989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16.899999999999999</v>
      </c>
      <c r="E158" s="1">
        <v>0</v>
      </c>
      <c r="F158" s="1">
        <v>0</v>
      </c>
      <c r="G158" s="2">
        <f t="shared" si="0"/>
        <v>5.3065999999999995</v>
      </c>
      <c r="H158" s="2">
        <f t="shared" si="1"/>
        <v>0.10000000000000142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125035.06999999999</v>
      </c>
      <c r="D159" s="1">
        <f>'PR-RAS'!E163</f>
        <v>139299.27000000002</v>
      </c>
      <c r="E159" s="1">
        <v>0</v>
      </c>
      <c r="F159" s="1">
        <v>0</v>
      </c>
      <c r="G159" s="2">
        <f t="shared" si="0"/>
        <v>63774.110380000006</v>
      </c>
      <c r="H159" s="2">
        <f t="shared" si="1"/>
        <v>0.34000000001105946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38007.919999999998</v>
      </c>
      <c r="D160" s="1">
        <f>'PR-RAS'!E164</f>
        <v>35239.479999999996</v>
      </c>
      <c r="E160" s="1">
        <v>0</v>
      </c>
      <c r="F160" s="1">
        <v>0</v>
      </c>
      <c r="G160" s="2">
        <f t="shared" si="0"/>
        <v>17249.413919999999</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724.87</v>
      </c>
      <c r="D161" s="1">
        <f>'PR-RAS'!E165</f>
        <v>1683.85</v>
      </c>
      <c r="E161" s="1">
        <v>0</v>
      </c>
      <c r="F161" s="1">
        <v>0</v>
      </c>
      <c r="G161" s="2">
        <f t="shared" si="0"/>
        <v>654.81119999999999</v>
      </c>
      <c r="H161" s="2">
        <f t="shared" si="1"/>
        <v>0.2800000000000864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37129.589999999997</v>
      </c>
      <c r="D162" s="1">
        <f>'PR-RAS'!E166</f>
        <v>33495.629999999997</v>
      </c>
      <c r="E162" s="1">
        <v>0</v>
      </c>
      <c r="F162" s="1">
        <v>0</v>
      </c>
      <c r="G162" s="2">
        <f t="shared" si="0"/>
        <v>16763.456849999999</v>
      </c>
      <c r="H162" s="2">
        <f t="shared" si="1"/>
        <v>0.7800000000061118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153.46</v>
      </c>
      <c r="D163" s="1">
        <f>'PR-RAS'!E167</f>
        <v>60</v>
      </c>
      <c r="E163" s="1">
        <v>0</v>
      </c>
      <c r="F163" s="1">
        <v>0</v>
      </c>
      <c r="G163" s="2">
        <f t="shared" si="0"/>
        <v>44.300520000000006</v>
      </c>
      <c r="H163" s="2">
        <f t="shared" si="1"/>
        <v>0.46000000000000796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32538.62</v>
      </c>
      <c r="D165" s="1">
        <f>'PR-RAS'!E169</f>
        <v>36555.380000000005</v>
      </c>
      <c r="E165" s="1">
        <v>0</v>
      </c>
      <c r="F165" s="1">
        <v>0</v>
      </c>
      <c r="G165" s="2">
        <f t="shared" si="0"/>
        <v>17326.498320000002</v>
      </c>
      <c r="H165" s="2">
        <f t="shared" si="1"/>
        <v>0.76000000000567525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1843.55</v>
      </c>
      <c r="D166" s="1">
        <f>'PR-RAS'!E170</f>
        <v>2662.01</v>
      </c>
      <c r="E166" s="1">
        <v>0</v>
      </c>
      <c r="F166" s="1">
        <v>0</v>
      </c>
      <c r="G166" s="2">
        <f t="shared" si="0"/>
        <v>1182.6490500000002</v>
      </c>
      <c r="H166" s="2">
        <f t="shared" si="1"/>
        <v>0.46000000000026375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18076.28</v>
      </c>
      <c r="D167" s="1">
        <f>'PR-RAS'!E171</f>
        <v>19295.75</v>
      </c>
      <c r="E167" s="1">
        <v>0</v>
      </c>
      <c r="F167" s="1">
        <v>0</v>
      </c>
      <c r="G167" s="2">
        <f t="shared" si="0"/>
        <v>9406.8514800000012</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11910.42</v>
      </c>
      <c r="D168" s="1">
        <f>'PR-RAS'!E172</f>
        <v>11936.45</v>
      </c>
      <c r="E168" s="1">
        <v>0</v>
      </c>
      <c r="F168" s="1">
        <v>0</v>
      </c>
      <c r="G168" s="2">
        <f t="shared" si="0"/>
        <v>5975.8144400000001</v>
      </c>
      <c r="H168" s="2">
        <f t="shared" si="1"/>
        <v>0.87000000000080036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632.84</v>
      </c>
      <c r="D169" s="1">
        <f>'PR-RAS'!E173</f>
        <v>2661.17</v>
      </c>
      <c r="E169" s="1">
        <v>0</v>
      </c>
      <c r="F169" s="1">
        <v>0</v>
      </c>
      <c r="G169" s="2">
        <f t="shared" si="0"/>
        <v>1000.4702400000001</v>
      </c>
      <c r="H169" s="2">
        <f t="shared" si="1"/>
        <v>0.33000000000004093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75.53</v>
      </c>
      <c r="D170" s="1">
        <f>'PR-RAS'!E174</f>
        <v>0</v>
      </c>
      <c r="E170" s="1">
        <v>0</v>
      </c>
      <c r="F170" s="1">
        <v>0</v>
      </c>
      <c r="G170" s="2">
        <f t="shared" si="0"/>
        <v>12.764570000000001</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52209.55000000001</v>
      </c>
      <c r="D173" s="1">
        <f>'PR-RAS'!E177</f>
        <v>60371.24</v>
      </c>
      <c r="E173" s="1">
        <v>0</v>
      </c>
      <c r="F173" s="1">
        <v>0</v>
      </c>
      <c r="G173" s="2">
        <f t="shared" si="0"/>
        <v>29747.749159999996</v>
      </c>
      <c r="H173" s="2">
        <f t="shared" si="1"/>
        <v>0.68999999998777639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1081.4000000000001</v>
      </c>
      <c r="D174" s="1">
        <f>'PR-RAS'!E178</f>
        <v>1186.48</v>
      </c>
      <c r="E174" s="1">
        <v>0</v>
      </c>
      <c r="F174" s="1">
        <v>0</v>
      </c>
      <c r="G174" s="2">
        <f t="shared" si="0"/>
        <v>597.60428000000002</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1468.03</v>
      </c>
      <c r="D175" s="1">
        <f>'PR-RAS'!E179</f>
        <v>4298.54</v>
      </c>
      <c r="E175" s="1">
        <v>0</v>
      </c>
      <c r="F175" s="1">
        <v>0</v>
      </c>
      <c r="G175" s="2">
        <f t="shared" si="0"/>
        <v>1751.3291400000001</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1445.9</v>
      </c>
      <c r="D177" s="1">
        <f>'PR-RAS'!E181</f>
        <v>1801.24</v>
      </c>
      <c r="E177" s="1">
        <v>0</v>
      </c>
      <c r="F177" s="1">
        <v>0</v>
      </c>
      <c r="G177" s="2">
        <f t="shared" si="0"/>
        <v>888.51487999999995</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43538.69</v>
      </c>
      <c r="D178" s="1">
        <f>'PR-RAS'!E182</f>
        <v>47956.66</v>
      </c>
      <c r="E178" s="1">
        <v>0</v>
      </c>
      <c r="F178" s="1">
        <v>0</v>
      </c>
      <c r="G178" s="2">
        <f t="shared" si="0"/>
        <v>24683.00577</v>
      </c>
      <c r="H178" s="2">
        <f t="shared" si="1"/>
        <v>0.64999999999417923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1005.73</v>
      </c>
      <c r="D179" s="1">
        <f>'PR-RAS'!E183</f>
        <v>338.86</v>
      </c>
      <c r="E179" s="1">
        <v>0</v>
      </c>
      <c r="F179" s="1">
        <v>0</v>
      </c>
      <c r="G179" s="2">
        <f t="shared" si="0"/>
        <v>299.65409999999997</v>
      </c>
      <c r="H179" s="2">
        <f t="shared" si="1"/>
        <v>0.40999999999996817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900</v>
      </c>
      <c r="E180" s="1">
        <v>0</v>
      </c>
      <c r="F180" s="1">
        <v>0</v>
      </c>
      <c r="G180" s="2">
        <f t="shared" si="0"/>
        <v>322.2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3480.15</v>
      </c>
      <c r="D181" s="1">
        <f>'PR-RAS'!E185</f>
        <v>3637.02</v>
      </c>
      <c r="E181" s="1">
        <v>0</v>
      </c>
      <c r="F181" s="1">
        <v>0</v>
      </c>
      <c r="G181" s="2">
        <f t="shared" si="0"/>
        <v>1935.7542000000001</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62.21</v>
      </c>
      <c r="D182" s="1">
        <f>'PR-RAS'!E186</f>
        <v>125</v>
      </c>
      <c r="E182" s="1">
        <v>0</v>
      </c>
      <c r="F182" s="1">
        <v>0</v>
      </c>
      <c r="G182" s="2">
        <f t="shared" si="0"/>
        <v>56.510009999999994</v>
      </c>
      <c r="H182" s="2">
        <f t="shared" si="1"/>
        <v>0.21000000000000085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2278.98</v>
      </c>
      <c r="D184" s="1">
        <f>'PR-RAS'!E188</f>
        <v>7133.17</v>
      </c>
      <c r="E184" s="1">
        <v>0</v>
      </c>
      <c r="F184" s="1">
        <v>0</v>
      </c>
      <c r="G184" s="2">
        <f t="shared" si="0"/>
        <v>3027.7935600000001</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148.84</v>
      </c>
      <c r="D186" s="1">
        <f>'PR-RAS'!E190</f>
        <v>90.32</v>
      </c>
      <c r="E186" s="1">
        <v>0</v>
      </c>
      <c r="F186" s="1">
        <v>0</v>
      </c>
      <c r="G186" s="2">
        <f t="shared" si="0"/>
        <v>60.953800000000001</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1488.14</v>
      </c>
      <c r="E190" s="1">
        <v>0</v>
      </c>
      <c r="F190" s="1">
        <v>0</v>
      </c>
      <c r="G190" s="2">
        <f t="shared" si="0"/>
        <v>562.51692000000003</v>
      </c>
      <c r="H190" s="2">
        <f t="shared" si="1"/>
        <v>0.14000000000010004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1967.05</v>
      </c>
      <c r="D191" s="1">
        <f>'PR-RAS'!E195</f>
        <v>5391.62</v>
      </c>
      <c r="E191" s="1">
        <v>0</v>
      </c>
      <c r="F191" s="1">
        <v>0</v>
      </c>
      <c r="G191" s="2">
        <f t="shared" si="0"/>
        <v>2422.5551</v>
      </c>
      <c r="H191" s="2">
        <f t="shared" si="1"/>
        <v>0.43000000000006366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559.78</v>
      </c>
      <c r="E192" s="1">
        <v>0</v>
      </c>
      <c r="F192" s="1">
        <v>0</v>
      </c>
      <c r="G192" s="2">
        <f t="shared" si="0"/>
        <v>213.83596</v>
      </c>
      <c r="H192" s="2">
        <f t="shared" si="1"/>
        <v>0.22000000000002728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559.78</v>
      </c>
      <c r="E206" s="1">
        <v>0</v>
      </c>
      <c r="F206" s="1">
        <v>0</v>
      </c>
      <c r="G206" s="2">
        <f t="shared" si="0"/>
        <v>229.50979999999998</v>
      </c>
      <c r="H206" s="2">
        <f t="shared" si="1"/>
        <v>0.22000000000002728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559.78</v>
      </c>
      <c r="E209" s="1">
        <v>0</v>
      </c>
      <c r="F209" s="1">
        <v>0</v>
      </c>
      <c r="G209" s="2">
        <f t="shared" si="0"/>
        <v>232.86847999999998</v>
      </c>
      <c r="H209" s="2">
        <f t="shared" si="1"/>
        <v>0.22000000000002728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182.86</v>
      </c>
      <c r="D259" s="1">
        <f>'PR-RAS'!E263</f>
        <v>0</v>
      </c>
      <c r="E259" s="1">
        <v>0</v>
      </c>
      <c r="F259" s="1">
        <v>0</v>
      </c>
      <c r="G259" s="2">
        <f t="shared" si="0"/>
        <v>47.177880000000002</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182.86</v>
      </c>
      <c r="D260" s="1">
        <f>'PR-RAS'!E264</f>
        <v>0</v>
      </c>
      <c r="E260" s="1">
        <v>0</v>
      </c>
      <c r="F260" s="1">
        <v>0</v>
      </c>
      <c r="G260" s="2">
        <f t="shared" si="0"/>
        <v>47.360740000000007</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182.86</v>
      </c>
      <c r="D262" s="1">
        <f>'PR-RAS'!E266</f>
        <v>0</v>
      </c>
      <c r="E262" s="1">
        <v>0</v>
      </c>
      <c r="F262" s="1">
        <v>0</v>
      </c>
      <c r="G262" s="2">
        <f t="shared" si="0"/>
        <v>47.726460000000003</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574704.07999999996</v>
      </c>
      <c r="D285" s="1">
        <f>'PR-RAS'!E289</f>
        <v>668569.30000000005</v>
      </c>
      <c r="E285" s="1">
        <v>0</v>
      </c>
      <c r="F285" s="1">
        <v>0</v>
      </c>
      <c r="G285" s="2">
        <f t="shared" si="8"/>
        <v>542963.32111999998</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4083.9300000000512</v>
      </c>
      <c r="D286" s="1">
        <f>'PR-RAS'!E290</f>
        <v>8018.2799999999115</v>
      </c>
      <c r="E286" s="1">
        <v>0</v>
      </c>
      <c r="F286" s="1">
        <v>0</v>
      </c>
      <c r="G286" s="2">
        <f t="shared" si="8"/>
        <v>5734.3396499999635</v>
      </c>
      <c r="H286" s="2">
        <f t="shared" si="9"/>
        <v>0.34999999986030161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10.51</v>
      </c>
      <c r="D288" s="1">
        <f>'PR-RAS'!E292</f>
        <v>0</v>
      </c>
      <c r="E288" s="1">
        <v>0</v>
      </c>
      <c r="F288" s="1">
        <v>0</v>
      </c>
      <c r="G288" s="2">
        <f t="shared" si="8"/>
        <v>3.0163699999999998</v>
      </c>
      <c r="H288" s="2">
        <f t="shared" si="9"/>
        <v>0.49000000000000021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10280.549999999999</v>
      </c>
      <c r="D345" s="1">
        <f>'PR-RAS'!E350</f>
        <v>6686.23</v>
      </c>
      <c r="E345" s="1">
        <v>0</v>
      </c>
      <c r="F345" s="1">
        <v>0</v>
      </c>
      <c r="G345" s="2">
        <f t="shared" si="8"/>
        <v>8136.6354399999991</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10280.549999999999</v>
      </c>
      <c r="D358" s="1">
        <f>'PR-RAS'!E363</f>
        <v>6686.23</v>
      </c>
      <c r="E358" s="1">
        <v>0</v>
      </c>
      <c r="F358" s="1">
        <v>0</v>
      </c>
      <c r="G358" s="2">
        <f t="shared" si="8"/>
        <v>8444.1245699999999</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1564.5900000000001</v>
      </c>
      <c r="D364" s="1">
        <f>'PR-RAS'!E369</f>
        <v>0</v>
      </c>
      <c r="E364" s="1">
        <v>0</v>
      </c>
      <c r="F364" s="1">
        <v>0</v>
      </c>
      <c r="G364" s="2">
        <f t="shared" si="8"/>
        <v>567.94617000000005</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627.11</v>
      </c>
      <c r="D365" s="1">
        <f>'PR-RAS'!E370</f>
        <v>0</v>
      </c>
      <c r="E365" s="1">
        <v>0</v>
      </c>
      <c r="F365" s="1">
        <v>0</v>
      </c>
      <c r="G365" s="2">
        <f t="shared" si="8"/>
        <v>228.26803999999998</v>
      </c>
      <c r="H365" s="2">
        <f t="shared" si="9"/>
        <v>0.11000000000001364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937.48</v>
      </c>
      <c r="D367" s="1">
        <f>'PR-RAS'!E372</f>
        <v>0</v>
      </c>
      <c r="E367" s="1">
        <v>0</v>
      </c>
      <c r="F367" s="1">
        <v>0</v>
      </c>
      <c r="G367" s="2">
        <f t="shared" si="8"/>
        <v>343.11768000000001</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6965.96</v>
      </c>
      <c r="D378" s="1">
        <f>'PR-RAS'!E383</f>
        <v>6686.23</v>
      </c>
      <c r="E378" s="1">
        <v>0</v>
      </c>
      <c r="F378" s="1">
        <v>0</v>
      </c>
      <c r="G378" s="2">
        <f t="shared" si="8"/>
        <v>7667.5843399999994</v>
      </c>
      <c r="H378" s="2">
        <f t="shared" si="9"/>
        <v>0.26999999999952706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6965.96</v>
      </c>
      <c r="D379" s="1">
        <f>'PR-RAS'!E384</f>
        <v>6686.23</v>
      </c>
      <c r="E379" s="1">
        <v>0</v>
      </c>
      <c r="F379" s="1">
        <v>0</v>
      </c>
      <c r="G379" s="2">
        <f t="shared" si="8"/>
        <v>7687.9227599999995</v>
      </c>
      <c r="H379" s="2">
        <f t="shared" si="9"/>
        <v>0.26999999999952706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1750</v>
      </c>
      <c r="D386" s="1">
        <f>'PR-RAS'!E391</f>
        <v>0</v>
      </c>
      <c r="E386" s="1">
        <v>0</v>
      </c>
      <c r="F386" s="1">
        <v>0</v>
      </c>
      <c r="G386" s="2">
        <f t="shared" si="8"/>
        <v>673.75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1750</v>
      </c>
      <c r="D390" s="1">
        <f>'PR-RAS'!E395</f>
        <v>0</v>
      </c>
      <c r="E390" s="1">
        <v>0</v>
      </c>
      <c r="F390" s="1">
        <v>0</v>
      </c>
      <c r="G390" s="2">
        <f t="shared" si="8"/>
        <v>680.75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10280.549999999999</v>
      </c>
      <c r="D403" s="1">
        <f>'PR-RAS'!E408</f>
        <v>6686.23</v>
      </c>
      <c r="E403" s="1">
        <v>0</v>
      </c>
      <c r="F403" s="1">
        <v>0</v>
      </c>
      <c r="G403" s="2">
        <f t="shared" si="8"/>
        <v>9508.5100199999997</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6186.1</v>
      </c>
      <c r="E405" s="1">
        <v>0</v>
      </c>
      <c r="F405" s="1">
        <v>0</v>
      </c>
      <c r="G405" s="2">
        <f t="shared" si="8"/>
        <v>4998.3688000000002</v>
      </c>
      <c r="H405" s="2">
        <f t="shared" si="9"/>
        <v>0.1000000000003638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578788.01</v>
      </c>
      <c r="D407" s="1">
        <f>'PR-RAS'!E412</f>
        <v>676587.58</v>
      </c>
      <c r="E407" s="1">
        <v>0</v>
      </c>
      <c r="F407" s="1">
        <v>0</v>
      </c>
      <c r="G407" s="2">
        <f t="shared" si="8"/>
        <v>784377.04702000006</v>
      </c>
      <c r="H407" s="2">
        <f t="shared" si="9"/>
        <v>0.43000000005122274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584984.63</v>
      </c>
      <c r="D408" s="1">
        <f>'PR-RAS'!E413</f>
        <v>675255.53</v>
      </c>
      <c r="E408" s="1">
        <v>0</v>
      </c>
      <c r="F408" s="1">
        <v>0</v>
      </c>
      <c r="G408" s="2">
        <f t="shared" si="8"/>
        <v>787746.74582999991</v>
      </c>
      <c r="H408" s="2">
        <f t="shared" si="9"/>
        <v>0.83999999996740371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1332.0499999999302</v>
      </c>
      <c r="E409" s="1">
        <v>0</v>
      </c>
      <c r="F409" s="1">
        <v>0</v>
      </c>
      <c r="G409" s="2">
        <f t="shared" si="8"/>
        <v>1086.952799999943</v>
      </c>
      <c r="H409" s="2">
        <f t="shared" si="9"/>
        <v>4.9999999930150807E-2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6196.6199999999953</v>
      </c>
      <c r="D410" s="1">
        <f>'PR-RAS'!E415</f>
        <v>0</v>
      </c>
      <c r="E410" s="1">
        <v>0</v>
      </c>
      <c r="F410" s="1">
        <v>0</v>
      </c>
      <c r="G410" s="2">
        <f t="shared" si="8"/>
        <v>2534.417579999998</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10.51</v>
      </c>
      <c r="D411" s="1">
        <f>'PR-RAS'!E416</f>
        <v>0</v>
      </c>
      <c r="E411" s="1">
        <v>0</v>
      </c>
      <c r="F411" s="1">
        <v>0</v>
      </c>
      <c r="G411" s="2">
        <f t="shared" si="8"/>
        <v>4.3090999999999999</v>
      </c>
      <c r="H411" s="2">
        <f t="shared" si="9"/>
        <v>0.49000000000000021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6186.1</v>
      </c>
      <c r="E412" s="1">
        <v>0</v>
      </c>
      <c r="F412" s="1">
        <v>0</v>
      </c>
      <c r="G412" s="2">
        <f t="shared" si="8"/>
        <v>5084.9741999999997</v>
      </c>
      <c r="H412" s="2">
        <f t="shared" si="9"/>
        <v>0.1000000000003638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578788.01</v>
      </c>
      <c r="D633" s="1">
        <f>'PR-RAS'!E639</f>
        <v>676587.58</v>
      </c>
      <c r="E633" s="1">
        <v>0</v>
      </c>
      <c r="F633" s="1">
        <v>0</v>
      </c>
      <c r="G633" s="2">
        <f t="shared" si="10"/>
        <v>1221000.7234399999</v>
      </c>
      <c r="H633" s="2">
        <f t="shared" si="11"/>
        <v>0.43000000005122274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584984.63</v>
      </c>
      <c r="D634" s="1">
        <f>'PR-RAS'!E640</f>
        <v>675255.53</v>
      </c>
      <c r="E634" s="1">
        <v>0</v>
      </c>
      <c r="F634" s="1">
        <v>0</v>
      </c>
      <c r="G634" s="2">
        <f t="shared" si="10"/>
        <v>1225168.77177</v>
      </c>
      <c r="H634" s="2">
        <f t="shared" si="11"/>
        <v>0.83999999996740371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1332.0499999999302</v>
      </c>
      <c r="E635" s="1">
        <v>0</v>
      </c>
      <c r="F635" s="1">
        <v>0</v>
      </c>
      <c r="G635" s="2">
        <f t="shared" si="10"/>
        <v>1689.0393999999114</v>
      </c>
      <c r="H635" s="2">
        <f t="shared" si="11"/>
        <v>4.9999999930150807E-2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6196.6199999999953</v>
      </c>
      <c r="D636" s="1">
        <f>'PR-RAS'!E642</f>
        <v>0</v>
      </c>
      <c r="E636" s="1">
        <v>0</v>
      </c>
      <c r="F636" s="1">
        <v>0</v>
      </c>
      <c r="G636" s="2">
        <f t="shared" si="10"/>
        <v>3934.8536999999969</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10.51</v>
      </c>
      <c r="D637" s="1">
        <f>'PR-RAS'!E643</f>
        <v>0</v>
      </c>
      <c r="E637" s="1">
        <v>0</v>
      </c>
      <c r="F637" s="1">
        <v>0</v>
      </c>
      <c r="G637" s="2">
        <f t="shared" si="10"/>
        <v>6.6843599999999999</v>
      </c>
      <c r="H637" s="2">
        <f t="shared" si="11"/>
        <v>0.49000000000000021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6186.1</v>
      </c>
      <c r="E638" s="1">
        <v>0</v>
      </c>
      <c r="F638" s="1">
        <v>0</v>
      </c>
      <c r="G638" s="2">
        <f t="shared" si="10"/>
        <v>7881.0914000000002</v>
      </c>
      <c r="H638" s="2">
        <f t="shared" si="11"/>
        <v>0.1000000000003638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6186.1099999999951</v>
      </c>
      <c r="D640" s="1">
        <f>'PR-RAS'!E646</f>
        <v>4854.0500000000702</v>
      </c>
      <c r="E640" s="1">
        <v>0</v>
      </c>
      <c r="F640" s="1">
        <v>0</v>
      </c>
      <c r="G640" s="2">
        <f t="shared" si="10"/>
        <v>10156.400190000088</v>
      </c>
      <c r="H640" s="2">
        <f t="shared" si="11"/>
        <v>0.1600000000653381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45902.31</v>
      </c>
      <c r="D641" s="1">
        <f>'PR-RAS'!E647</f>
        <v>47761.600000000006</v>
      </c>
      <c r="E641" s="1">
        <v>0</v>
      </c>
      <c r="F641" s="1">
        <v>0</v>
      </c>
      <c r="G641" s="2">
        <f t="shared" si="10"/>
        <v>90512.326400000005</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19692.240000000002</v>
      </c>
      <c r="D668" s="1">
        <f>'PR-RAS'!E675</f>
        <v>25524.86</v>
      </c>
      <c r="E668" s="1">
        <v>0</v>
      </c>
      <c r="F668" s="1">
        <v>0</v>
      </c>
      <c r="G668" s="2">
        <f t="shared" si="10"/>
        <v>47184.887320000009</v>
      </c>
      <c r="H668" s="2">
        <f t="shared" si="11"/>
        <v>0.38000000000101863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471425.12</v>
      </c>
      <c r="D669" s="1">
        <f>'PR-RAS'!E676</f>
        <v>550843.03</v>
      </c>
      <c r="E669" s="1">
        <v>0</v>
      </c>
      <c r="F669" s="1">
        <v>0</v>
      </c>
      <c r="G669" s="2">
        <f t="shared" si="10"/>
        <v>1050838.2682400001</v>
      </c>
      <c r="H669" s="2">
        <f t="shared" si="11"/>
        <v>0.15000000002328306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6862.69</v>
      </c>
      <c r="D670" s="1">
        <f>'PR-RAS'!E677</f>
        <v>6686.23</v>
      </c>
      <c r="E670" s="1">
        <v>0</v>
      </c>
      <c r="F670" s="1">
        <v>0</v>
      </c>
      <c r="G670" s="2">
        <f t="shared" si="10"/>
        <v>13537.315349999999</v>
      </c>
      <c r="H670" s="2">
        <f t="shared" si="11"/>
        <v>0.53999999999996362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902.62</v>
      </c>
      <c r="E710" s="1">
        <v>0</v>
      </c>
      <c r="F710" s="1">
        <v>0</v>
      </c>
      <c r="G710" s="2">
        <f t="shared" si="10"/>
        <v>1618.0656199999999</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37129.589999999997</v>
      </c>
      <c r="D711" s="1">
        <f>'PR-RAS'!E718</f>
        <v>33495.629999999997</v>
      </c>
      <c r="E711" s="1">
        <v>0</v>
      </c>
      <c r="F711" s="1">
        <v>0</v>
      </c>
      <c r="G711" s="2">
        <f t="shared" si="10"/>
        <v>73925.803499999995</v>
      </c>
      <c r="H711" s="2">
        <f t="shared" si="11"/>
        <v>0.7800000000061118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947.6</v>
      </c>
      <c r="D713" s="1">
        <f>'PR-RAS'!E720</f>
        <v>87.6</v>
      </c>
      <c r="E713" s="1">
        <v>0</v>
      </c>
      <c r="F713" s="1">
        <v>0</v>
      </c>
      <c r="G713" s="2">
        <f t="shared" si="10"/>
        <v>799.43359999999996</v>
      </c>
      <c r="H713" s="2">
        <f t="shared" si="11"/>
        <v>0.79999999999998295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997935.12000000011</v>
      </c>
      <c r="D984" s="6">
        <f>BILANCA!E6</f>
        <v>993818.64</v>
      </c>
      <c r="E984" s="6">
        <v>0</v>
      </c>
      <c r="F984" s="6">
        <v>0</v>
      </c>
      <c r="G984" s="7">
        <f t="shared" ref="G984:G1241" si="22">B984/1000*C984+B984/500*D984</f>
        <v>2985.5724</v>
      </c>
      <c r="H984" s="7">
        <f t="shared" si="19"/>
        <v>0.48000000009778887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940605.75000000012</v>
      </c>
      <c r="D985" s="1">
        <f>BILANCA!E7</f>
        <v>935817.78</v>
      </c>
      <c r="E985" s="1">
        <v>0</v>
      </c>
      <c r="F985" s="1">
        <v>0</v>
      </c>
      <c r="G985" s="2">
        <f t="shared" si="22"/>
        <v>5624.4826200000007</v>
      </c>
      <c r="H985" s="2">
        <f t="shared" si="19"/>
        <v>0.469999999855645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940605.75000000012</v>
      </c>
      <c r="D990" s="1">
        <f>BILANCA!E12</f>
        <v>935817.78</v>
      </c>
      <c r="E990" s="1">
        <v>0</v>
      </c>
      <c r="F990" s="1">
        <v>0</v>
      </c>
      <c r="G990" s="2">
        <f t="shared" si="22"/>
        <v>19685.689170000001</v>
      </c>
      <c r="H990" s="2">
        <f t="shared" si="19"/>
        <v>0.469999999855645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833324.1100000001</v>
      </c>
      <c r="D991" s="1">
        <f>BILANCA!E13</f>
        <v>822907.56</v>
      </c>
      <c r="E991" s="1">
        <v>0</v>
      </c>
      <c r="F991" s="1">
        <v>0</v>
      </c>
      <c r="G991" s="2">
        <f t="shared" si="22"/>
        <v>19833.113840000002</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1091954.82</v>
      </c>
      <c r="D993" s="1">
        <f>BILANCA!E15</f>
        <v>1091954.82</v>
      </c>
      <c r="E993" s="1">
        <v>0</v>
      </c>
      <c r="F993" s="1">
        <v>0</v>
      </c>
      <c r="G993" s="2">
        <f t="shared" si="22"/>
        <v>32758.644600000003</v>
      </c>
      <c r="H993" s="2">
        <f t="shared" si="19"/>
        <v>0.35999999986961484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258630.71</v>
      </c>
      <c r="D996" s="1">
        <f>BILANCA!E18</f>
        <v>269047.26</v>
      </c>
      <c r="E996" s="1">
        <v>0</v>
      </c>
      <c r="F996" s="1">
        <v>0</v>
      </c>
      <c r="G996" s="2">
        <f t="shared" si="22"/>
        <v>10357.42799</v>
      </c>
      <c r="H996" s="2">
        <f t="shared" si="19"/>
        <v>0.5500000000174623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33548.099999999991</v>
      </c>
      <c r="D997" s="1">
        <f>BILANCA!E19</f>
        <v>33006.199999999983</v>
      </c>
      <c r="E997" s="1">
        <v>0</v>
      </c>
      <c r="F997" s="1">
        <v>0</v>
      </c>
      <c r="G997" s="2">
        <f t="shared" si="22"/>
        <v>1393.8469999999993</v>
      </c>
      <c r="H997" s="2">
        <f t="shared" si="19"/>
        <v>0.29999999997380655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93202.34</v>
      </c>
      <c r="D998" s="1">
        <f>BILANCA!E20</f>
        <v>93202.34</v>
      </c>
      <c r="E998" s="1">
        <v>0</v>
      </c>
      <c r="F998" s="1">
        <v>0</v>
      </c>
      <c r="G998" s="2">
        <f t="shared" si="22"/>
        <v>4194.1052999999993</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9062.8700000000008</v>
      </c>
      <c r="D999" s="1">
        <f>BILANCA!E21</f>
        <v>9062.8700000000008</v>
      </c>
      <c r="E999" s="1">
        <v>0</v>
      </c>
      <c r="F999" s="1">
        <v>0</v>
      </c>
      <c r="G999" s="2">
        <f t="shared" si="22"/>
        <v>435.01776000000001</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10446.58</v>
      </c>
      <c r="D1000" s="1">
        <f>BILANCA!E22</f>
        <v>10446.58</v>
      </c>
      <c r="E1000" s="1">
        <v>0</v>
      </c>
      <c r="F1000" s="1">
        <v>0</v>
      </c>
      <c r="G1000" s="2">
        <f t="shared" si="22"/>
        <v>532.7755800000001</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2717.62</v>
      </c>
      <c r="D1002" s="1">
        <f>BILANCA!E24</f>
        <v>2717.62</v>
      </c>
      <c r="E1002" s="1">
        <v>0</v>
      </c>
      <c r="F1002" s="1">
        <v>0</v>
      </c>
      <c r="G1002" s="2">
        <f t="shared" si="22"/>
        <v>154.90433999999999</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10589.64</v>
      </c>
      <c r="D1003" s="1">
        <f>BILANCA!E25</f>
        <v>10589.64</v>
      </c>
      <c r="E1003" s="1">
        <v>0</v>
      </c>
      <c r="F1003" s="1">
        <v>0</v>
      </c>
      <c r="G1003" s="2">
        <f t="shared" si="22"/>
        <v>635.37840000000006</v>
      </c>
      <c r="H1003" s="2">
        <f t="shared" si="19"/>
        <v>0.72000000000116415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2939.67</v>
      </c>
      <c r="D1004" s="1">
        <f>BILANCA!E26</f>
        <v>2939.67</v>
      </c>
      <c r="E1004" s="1">
        <v>0</v>
      </c>
      <c r="F1004" s="1">
        <v>0</v>
      </c>
      <c r="G1004" s="2">
        <f t="shared" si="22"/>
        <v>185.19921000000002</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95410.62</v>
      </c>
      <c r="D1006" s="1">
        <f>BILANCA!E28</f>
        <v>95952.52</v>
      </c>
      <c r="E1006" s="1">
        <v>0</v>
      </c>
      <c r="F1006" s="1">
        <v>0</v>
      </c>
      <c r="G1006" s="2">
        <f t="shared" si="22"/>
        <v>6608.2601799999993</v>
      </c>
      <c r="H1006" s="2">
        <f t="shared" si="19"/>
        <v>0.86000000000058208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34489.380000000005</v>
      </c>
      <c r="D1013" s="1">
        <f>BILANCA!E35</f>
        <v>40659.850000000006</v>
      </c>
      <c r="E1013" s="1">
        <v>0</v>
      </c>
      <c r="F1013" s="1">
        <v>0</v>
      </c>
      <c r="G1013" s="2">
        <f t="shared" si="22"/>
        <v>3474.2724000000007</v>
      </c>
      <c r="H1013" s="2">
        <f t="shared" si="19"/>
        <v>0.52999999999883585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44067.18</v>
      </c>
      <c r="D1014" s="1">
        <f>BILANCA!E36</f>
        <v>50753.41</v>
      </c>
      <c r="E1014" s="1">
        <v>0</v>
      </c>
      <c r="F1014" s="1">
        <v>0</v>
      </c>
      <c r="G1014" s="2">
        <f t="shared" si="22"/>
        <v>4512.7939999999999</v>
      </c>
      <c r="H1014" s="2">
        <f t="shared" si="19"/>
        <v>0.5900000000037835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9577.7999999999993</v>
      </c>
      <c r="D1018" s="1">
        <f>BILANCA!E40</f>
        <v>10093.56</v>
      </c>
      <c r="E1018" s="1">
        <v>0</v>
      </c>
      <c r="F1018" s="1">
        <v>0</v>
      </c>
      <c r="G1018" s="2">
        <f t="shared" si="22"/>
        <v>1041.7722000000001</v>
      </c>
      <c r="H1018" s="2">
        <f t="shared" si="19"/>
        <v>0.64000000000123691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39244.160000000003</v>
      </c>
      <c r="D1023" s="1">
        <f>BILANCA!E45</f>
        <v>39244.170000000006</v>
      </c>
      <c r="E1023" s="1">
        <v>0</v>
      </c>
      <c r="F1023" s="1">
        <v>0</v>
      </c>
      <c r="G1023" s="2">
        <f t="shared" si="22"/>
        <v>4709.3000000000011</v>
      </c>
      <c r="H1023" s="2">
        <f t="shared" si="19"/>
        <v>0.33000000000902219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1659</v>
      </c>
      <c r="D1026" s="1">
        <f>BILANCA!E48</f>
        <v>1659.01</v>
      </c>
      <c r="E1026" s="1">
        <v>0</v>
      </c>
      <c r="F1026" s="1">
        <v>0</v>
      </c>
      <c r="G1026" s="2">
        <f t="shared" si="22"/>
        <v>214.01185999999998</v>
      </c>
      <c r="H1026" s="2">
        <f t="shared" si="19"/>
        <v>9.9999999999909051E-3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37585.160000000003</v>
      </c>
      <c r="D1027" s="1">
        <f>BILANCA!E49</f>
        <v>37585.160000000003</v>
      </c>
      <c r="E1027" s="1">
        <v>0</v>
      </c>
      <c r="F1027" s="1">
        <v>0</v>
      </c>
      <c r="G1027" s="2">
        <f t="shared" si="22"/>
        <v>4961.2411199999997</v>
      </c>
      <c r="H1027" s="2">
        <f t="shared" si="19"/>
        <v>0.32000000000698492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25835.34</v>
      </c>
      <c r="D1032" s="1">
        <f>BILANCA!E54</f>
        <v>25835.34</v>
      </c>
      <c r="E1032" s="1">
        <v>0</v>
      </c>
      <c r="F1032" s="1">
        <v>0</v>
      </c>
      <c r="G1032" s="2">
        <f t="shared" si="22"/>
        <v>3797.7949799999997</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25835.34</v>
      </c>
      <c r="D1033" s="1">
        <f>BILANCA!E55</f>
        <v>25835.34</v>
      </c>
      <c r="E1033" s="1">
        <v>0</v>
      </c>
      <c r="F1033" s="1">
        <v>0</v>
      </c>
      <c r="G1033" s="2">
        <f t="shared" si="22"/>
        <v>3875.3010000000004</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57329.369999999995</v>
      </c>
      <c r="D1046" s="1">
        <f>BILANCA!E68</f>
        <v>58000.86</v>
      </c>
      <c r="E1046" s="1">
        <v>0</v>
      </c>
      <c r="F1046" s="1">
        <v>0</v>
      </c>
      <c r="G1046" s="2">
        <f t="shared" si="22"/>
        <v>10919.85867</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2927.89</v>
      </c>
      <c r="D1056" s="1">
        <f>BILANCA!E78</f>
        <v>3857.02</v>
      </c>
      <c r="E1056" s="1">
        <v>0</v>
      </c>
      <c r="F1056" s="1">
        <v>0</v>
      </c>
      <c r="G1056" s="2">
        <f t="shared" si="22"/>
        <v>776.86088999999993</v>
      </c>
      <c r="H1056" s="2">
        <f t="shared" si="19"/>
        <v>0.13000000000010914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2927.89</v>
      </c>
      <c r="D1064" s="1">
        <f>BILANCA!E86</f>
        <v>3857.02</v>
      </c>
      <c r="E1064" s="1">
        <v>0</v>
      </c>
      <c r="F1064" s="1">
        <v>0</v>
      </c>
      <c r="G1064" s="2">
        <f t="shared" si="22"/>
        <v>861.99633000000006</v>
      </c>
      <c r="H1064" s="2">
        <f t="shared" si="19"/>
        <v>0.13000000000010914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8499.17</v>
      </c>
      <c r="D1124" s="1">
        <f>BILANCA!E146</f>
        <v>6382.24</v>
      </c>
      <c r="E1124" s="1">
        <v>0</v>
      </c>
      <c r="F1124" s="1">
        <v>0</v>
      </c>
      <c r="G1124" s="2">
        <f t="shared" si="22"/>
        <v>2998.1746499999999</v>
      </c>
      <c r="H1124" s="2">
        <f t="shared" si="23"/>
        <v>0.40999999999985448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8499.17</v>
      </c>
      <c r="D1139" s="1">
        <f>BILANCA!E161</f>
        <v>6382.24</v>
      </c>
      <c r="E1139" s="1">
        <v>0</v>
      </c>
      <c r="F1139" s="1">
        <v>0</v>
      </c>
      <c r="G1139" s="2">
        <f t="shared" si="22"/>
        <v>3317.1293999999998</v>
      </c>
      <c r="H1139" s="2">
        <f t="shared" si="23"/>
        <v>0.40999999999985448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45902.31</v>
      </c>
      <c r="D1148" s="1">
        <f>BILANCA!E170</f>
        <v>47761.599999999999</v>
      </c>
      <c r="E1148" s="1">
        <v>0</v>
      </c>
      <c r="F1148" s="1">
        <v>0</v>
      </c>
      <c r="G1148" s="2">
        <f t="shared" si="22"/>
        <v>23335.209149999999</v>
      </c>
      <c r="H1148" s="2">
        <f t="shared" si="23"/>
        <v>0.70999999999912689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45902.31</v>
      </c>
      <c r="D1151" s="1">
        <f>BILANCA!E173</f>
        <v>47761.599999999999</v>
      </c>
      <c r="E1151" s="1">
        <v>0</v>
      </c>
      <c r="F1151" s="1">
        <v>0</v>
      </c>
      <c r="G1151" s="2">
        <f t="shared" si="22"/>
        <v>23759.485680000002</v>
      </c>
      <c r="H1151" s="2">
        <f t="shared" si="23"/>
        <v>0.70999999999912689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997935.12</v>
      </c>
      <c r="D1152" s="1">
        <f>BILANCA!E175</f>
        <v>993818.64</v>
      </c>
      <c r="E1152" s="1">
        <v>0</v>
      </c>
      <c r="F1152" s="1">
        <v>0</v>
      </c>
      <c r="G1152" s="2">
        <f t="shared" si="22"/>
        <v>504561.73560000001</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63515.460000000006</v>
      </c>
      <c r="D1153" s="1">
        <f>BILANCA!E176</f>
        <v>62854.909999999996</v>
      </c>
      <c r="E1153" s="1">
        <v>0</v>
      </c>
      <c r="F1153" s="1">
        <v>0</v>
      </c>
      <c r="G1153" s="2">
        <f t="shared" si="22"/>
        <v>32168.297599999998</v>
      </c>
      <c r="H1153" s="2">
        <f t="shared" si="23"/>
        <v>0.55000000001018634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57621.990000000005</v>
      </c>
      <c r="D1154" s="1">
        <f>BILANCA!E177</f>
        <v>62854.909999999996</v>
      </c>
      <c r="E1154" s="1">
        <v>0</v>
      </c>
      <c r="F1154" s="1">
        <v>0</v>
      </c>
      <c r="G1154" s="2">
        <f t="shared" si="22"/>
        <v>31349.739509999999</v>
      </c>
      <c r="H1154" s="2">
        <f t="shared" si="23"/>
        <v>9.9999999998544808E-2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36089.43</v>
      </c>
      <c r="D1155" s="1">
        <f>BILANCA!E178</f>
        <v>42821.27</v>
      </c>
      <c r="E1155" s="1">
        <v>0</v>
      </c>
      <c r="F1155" s="1">
        <v>0</v>
      </c>
      <c r="G1155" s="2">
        <f t="shared" si="22"/>
        <v>20937.898839999998</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18604.650000000001</v>
      </c>
      <c r="D1156" s="1">
        <f>BILANCA!E179</f>
        <v>16176.6</v>
      </c>
      <c r="E1156" s="1">
        <v>0</v>
      </c>
      <c r="F1156" s="1">
        <v>0</v>
      </c>
      <c r="G1156" s="2">
        <f t="shared" si="22"/>
        <v>8815.7080499999993</v>
      </c>
      <c r="H1156" s="2">
        <f t="shared" si="23"/>
        <v>0.74999999999818101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2927.91</v>
      </c>
      <c r="D1165" s="1">
        <f>BILANCA!E188</f>
        <v>3857.04</v>
      </c>
      <c r="E1165" s="1">
        <v>0</v>
      </c>
      <c r="F1165" s="1">
        <v>0</v>
      </c>
      <c r="G1165" s="2">
        <f t="shared" si="22"/>
        <v>1936.8421799999999</v>
      </c>
      <c r="H1165" s="2">
        <f t="shared" si="23"/>
        <v>0.13000000000010914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5893.47</v>
      </c>
      <c r="D1166" s="1">
        <f>BILANCA!E189</f>
        <v>0</v>
      </c>
      <c r="E1166" s="1">
        <v>0</v>
      </c>
      <c r="F1166" s="1">
        <v>0</v>
      </c>
      <c r="G1166" s="2">
        <f t="shared" si="22"/>
        <v>1078.5050100000001</v>
      </c>
      <c r="H1166" s="2">
        <f t="shared" si="23"/>
        <v>0.47000000000025466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934419.66</v>
      </c>
      <c r="D1214" s="1">
        <f>BILANCA!E237</f>
        <v>930963.73</v>
      </c>
      <c r="E1214" s="1">
        <v>0</v>
      </c>
      <c r="F1214" s="1">
        <v>0</v>
      </c>
      <c r="G1214" s="2">
        <f t="shared" si="22"/>
        <v>645956.18472000002</v>
      </c>
      <c r="H1214" s="2">
        <f t="shared" si="23"/>
        <v>0.60999999998603016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940605.77</v>
      </c>
      <c r="D1215" s="1">
        <f>BILANCA!E238</f>
        <v>935817.78</v>
      </c>
      <c r="E1215" s="1">
        <v>0</v>
      </c>
      <c r="F1215" s="1">
        <v>0</v>
      </c>
      <c r="G1215" s="2">
        <f t="shared" si="22"/>
        <v>652439.98856000009</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940605.77</v>
      </c>
      <c r="D1216" s="1">
        <f>BILANCA!E239</f>
        <v>935817.78</v>
      </c>
      <c r="E1216" s="1">
        <v>0</v>
      </c>
      <c r="F1216" s="1">
        <v>0</v>
      </c>
      <c r="G1216" s="2">
        <f t="shared" si="22"/>
        <v>655252.22989000008</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940605.77</v>
      </c>
      <c r="D1217" s="1">
        <f>BILANCA!E240</f>
        <v>935817.78</v>
      </c>
      <c r="E1217" s="1">
        <v>0</v>
      </c>
      <c r="F1217" s="1">
        <v>0</v>
      </c>
      <c r="G1217" s="2">
        <f t="shared" si="22"/>
        <v>658064.47122000006</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-6186.11</v>
      </c>
      <c r="D1222" s="1">
        <f>BILANCA!E245</f>
        <v>-4854.05</v>
      </c>
      <c r="E1222" s="1">
        <v>0</v>
      </c>
      <c r="F1222" s="1">
        <v>0</v>
      </c>
      <c r="G1222" s="2">
        <f t="shared" si="22"/>
        <v>-3798.7161900000001</v>
      </c>
      <c r="H1222" s="2">
        <f t="shared" si="23"/>
        <v>0.15999999999985448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6186.11</v>
      </c>
      <c r="D1227" s="1">
        <f>BILANCA!E250</f>
        <v>4854.05</v>
      </c>
      <c r="E1227" s="1">
        <v>0</v>
      </c>
      <c r="F1227" s="1">
        <v>0</v>
      </c>
      <c r="G1227" s="2">
        <f t="shared" si="22"/>
        <v>3878.1872400000002</v>
      </c>
      <c r="H1227" s="2">
        <f t="shared" si="23"/>
        <v>0.15999999999985448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6186.11</v>
      </c>
      <c r="D1228" s="1">
        <f>BILANCA!E251</f>
        <v>0</v>
      </c>
      <c r="E1228" s="1">
        <v>0</v>
      </c>
      <c r="F1228" s="1">
        <v>0</v>
      </c>
      <c r="G1228" s="2">
        <f t="shared" si="22"/>
        <v>1515.5969499999999</v>
      </c>
      <c r="H1228" s="2">
        <f t="shared" si="23"/>
        <v>0.10999999999967258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4854.05</v>
      </c>
      <c r="E1229" s="1">
        <v>0</v>
      </c>
      <c r="F1229" s="1">
        <v>0</v>
      </c>
      <c r="G1229" s="2">
        <f t="shared" si="22"/>
        <v>2388.1925999999999</v>
      </c>
      <c r="H1229" s="2">
        <f t="shared" si="23"/>
        <v>5.0000000000181899E-2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6630.78</v>
      </c>
      <c r="D1236" s="1">
        <f>BILANCA!E259</f>
        <v>6630.78</v>
      </c>
      <c r="E1236" s="1">
        <v>0</v>
      </c>
      <c r="F1236" s="1">
        <v>0</v>
      </c>
      <c r="G1236" s="2">
        <f t="shared" si="22"/>
        <v>5032.7620200000001</v>
      </c>
      <c r="H1236" s="2">
        <f t="shared" si="23"/>
        <v>0.44000000000050932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6630.78</v>
      </c>
      <c r="D1237" s="1">
        <f>BILANCA!E260</f>
        <v>6630.78</v>
      </c>
      <c r="E1237" s="1">
        <v>0</v>
      </c>
      <c r="F1237" s="1">
        <v>0</v>
      </c>
      <c r="G1237" s="2">
        <f t="shared" si="22"/>
        <v>5052.6543600000005</v>
      </c>
      <c r="H1237" s="2">
        <f t="shared" si="23"/>
        <v>0.44000000000050932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8499.17</v>
      </c>
      <c r="D1241" s="1">
        <f>BILANCA!E265</f>
        <v>6382.24</v>
      </c>
      <c r="E1241" s="1">
        <v>0</v>
      </c>
      <c r="F1241" s="1">
        <v>0</v>
      </c>
      <c r="G1241" s="2">
        <f t="shared" si="22"/>
        <v>5486.0216999999993</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2927.89</v>
      </c>
      <c r="D1244" s="1">
        <f>BILANCA!E268</f>
        <v>3857.02</v>
      </c>
      <c r="E1244" s="1">
        <v>0</v>
      </c>
      <c r="F1244" s="1">
        <v>0</v>
      </c>
      <c r="G1244" s="2">
        <f t="shared" si="24"/>
        <v>2777.5437300000003</v>
      </c>
      <c r="H1244" s="2">
        <f t="shared" si="23"/>
        <v>0.13000000000010914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8499.1299999999992</v>
      </c>
      <c r="D1262" s="1">
        <f>BILANCA!E286</f>
        <v>6382.24</v>
      </c>
      <c r="E1262" s="1">
        <v>0</v>
      </c>
      <c r="F1262" s="1">
        <v>0</v>
      </c>
      <c r="G1262" s="2">
        <f t="shared" si="24"/>
        <v>5932.5471900000002</v>
      </c>
      <c r="H1262" s="2">
        <f t="shared" si="23"/>
        <v>0.36999999999898137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57621.99</v>
      </c>
      <c r="D1264" s="1">
        <f>BILANCA!E288</f>
        <v>62854.91</v>
      </c>
      <c r="E1264" s="1">
        <v>0</v>
      </c>
      <c r="F1264" s="1">
        <v>0</v>
      </c>
      <c r="G1264" s="2">
        <f t="shared" si="24"/>
        <v>51516.238610000008</v>
      </c>
      <c r="H1264" s="2">
        <f t="shared" si="23"/>
        <v>9.9999999998544808E-2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5893.47</v>
      </c>
      <c r="D1266" s="1">
        <f>BILANCA!E290</f>
        <v>0</v>
      </c>
      <c r="E1266" s="1">
        <v>0</v>
      </c>
      <c r="F1266" s="1">
        <v>0</v>
      </c>
      <c r="G1266" s="2">
        <f t="shared" si="24"/>
        <v>1667.8520099999998</v>
      </c>
      <c r="H1266" s="2">
        <f t="shared" si="23"/>
        <v>0.47000000000025466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2927.91</v>
      </c>
      <c r="D1274" s="1">
        <f>BILANCA!E298</f>
        <v>3857.04</v>
      </c>
      <c r="E1274" s="1">
        <v>0</v>
      </c>
      <c r="F1274" s="1">
        <v>0</v>
      </c>
      <c r="G1274" s="2">
        <f t="shared" si="24"/>
        <v>3096.8190899999995</v>
      </c>
      <c r="H1274" s="2">
        <f t="shared" si="23"/>
        <v>0.13000000000010914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584984.63</v>
      </c>
      <c r="D1408" s="1">
        <f>'RAS-funkcijski'!E114</f>
        <v>675255.53</v>
      </c>
      <c r="E1408" s="1">
        <v>0</v>
      </c>
      <c r="F1408" s="1">
        <v>0</v>
      </c>
      <c r="G1408" s="2">
        <f t="shared" si="24"/>
        <v>212904.52590000001</v>
      </c>
      <c r="H1408" s="2">
        <f t="shared" si="27"/>
        <v>0.83999999996740371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567058.15</v>
      </c>
      <c r="D1409" s="1">
        <f>'RAS-funkcijski'!E115</f>
        <v>657427.67000000004</v>
      </c>
      <c r="E1409" s="1">
        <v>0</v>
      </c>
      <c r="F1409" s="1">
        <v>0</v>
      </c>
      <c r="G1409" s="2">
        <f t="shared" si="24"/>
        <v>208892.39739</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567058.15</v>
      </c>
      <c r="D1411" s="1">
        <f>'RAS-funkcijski'!E117</f>
        <v>657427.67000000004</v>
      </c>
      <c r="E1411" s="1">
        <v>0</v>
      </c>
      <c r="F1411" s="1">
        <v>0</v>
      </c>
      <c r="G1411" s="2">
        <f t="shared" si="24"/>
        <v>212656.22437000001</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17926.48</v>
      </c>
      <c r="D1420" s="1">
        <f>'RAS-funkcijski'!E126</f>
        <v>17827.86</v>
      </c>
      <c r="E1420" s="1">
        <v>0</v>
      </c>
      <c r="F1420" s="1">
        <v>0</v>
      </c>
      <c r="G1420" s="2">
        <f t="shared" si="24"/>
        <v>6537.0283999999992</v>
      </c>
      <c r="H1420" s="2">
        <f t="shared" si="27"/>
        <v>0.61999999999898137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584984.63</v>
      </c>
      <c r="D1435" s="13">
        <f>'RAS-funkcijski'!E141</f>
        <v>675255.53</v>
      </c>
      <c r="E1435" s="13">
        <v>0</v>
      </c>
      <c r="F1435" s="13">
        <v>0</v>
      </c>
      <c r="G1435" s="14">
        <f t="shared" si="24"/>
        <v>265162.90953000006</v>
      </c>
      <c r="H1435" s="14">
        <f t="shared" si="27"/>
        <v>0.83999999996740371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63515.46</v>
      </c>
      <c r="D1480" s="6"/>
      <c r="E1480" s="6">
        <v>0</v>
      </c>
      <c r="F1480" s="6">
        <v>0</v>
      </c>
      <c r="G1480" s="7">
        <f t="shared" ref="G1480:G1580" si="34">B1480/1000*C1480</f>
        <v>63.515459999999997</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680137.55999999994</v>
      </c>
      <c r="D1481" s="1">
        <v>0</v>
      </c>
      <c r="E1481" s="1">
        <v>0</v>
      </c>
      <c r="F1481" s="1">
        <v>0</v>
      </c>
      <c r="G1481" s="2">
        <f t="shared" si="34"/>
        <v>1360.27512</v>
      </c>
      <c r="H1481" s="2">
        <f t="shared" si="35"/>
        <v>0.44000000006053597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673451.33</v>
      </c>
      <c r="D1483" s="1">
        <v>0</v>
      </c>
      <c r="E1483" s="1">
        <v>0</v>
      </c>
      <c r="F1483" s="1">
        <v>0</v>
      </c>
      <c r="G1483" s="2">
        <f t="shared" si="34"/>
        <v>2693.8053199999999</v>
      </c>
      <c r="H1483" s="2">
        <f t="shared" si="35"/>
        <v>0.32999999995809048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536953.5</v>
      </c>
      <c r="D1484" s="1">
        <v>0</v>
      </c>
      <c r="E1484" s="1">
        <v>0</v>
      </c>
      <c r="F1484" s="1">
        <v>0</v>
      </c>
      <c r="G1484" s="2">
        <f t="shared" si="34"/>
        <v>2684.7674999999999</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134426.68</v>
      </c>
      <c r="D1485" s="1">
        <v>0</v>
      </c>
      <c r="E1485" s="1">
        <v>0</v>
      </c>
      <c r="F1485" s="1">
        <v>0</v>
      </c>
      <c r="G1485" s="2">
        <f t="shared" si="34"/>
        <v>806.56007999999997</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559.78</v>
      </c>
      <c r="D1486" s="1">
        <v>0</v>
      </c>
      <c r="E1486" s="1">
        <v>0</v>
      </c>
      <c r="F1486" s="1">
        <v>0</v>
      </c>
      <c r="G1486" s="2">
        <f t="shared" si="34"/>
        <v>3.9184600000000001</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1511.37</v>
      </c>
      <c r="D1491" s="1">
        <v>0</v>
      </c>
      <c r="E1491" s="1">
        <v>0</v>
      </c>
      <c r="F1491" s="1">
        <v>0</v>
      </c>
      <c r="G1491" s="2">
        <f t="shared" si="34"/>
        <v>18.13644</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6686.23</v>
      </c>
      <c r="D1492" s="1">
        <v>0</v>
      </c>
      <c r="E1492" s="1">
        <v>0</v>
      </c>
      <c r="F1492" s="1">
        <v>0</v>
      </c>
      <c r="G1492" s="2">
        <f t="shared" si="34"/>
        <v>86.920989999999989</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680798.11</v>
      </c>
      <c r="D1499" s="1">
        <v>0</v>
      </c>
      <c r="E1499" s="1">
        <v>0</v>
      </c>
      <c r="F1499" s="1">
        <v>0</v>
      </c>
      <c r="G1499" s="2">
        <f t="shared" si="34"/>
        <v>13615.9622</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668218.41</v>
      </c>
      <c r="D1501" s="1">
        <v>0</v>
      </c>
      <c r="E1501" s="1">
        <v>0</v>
      </c>
      <c r="F1501" s="1">
        <v>0</v>
      </c>
      <c r="G1501" s="2">
        <f t="shared" si="34"/>
        <v>14700.80502</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530221.66</v>
      </c>
      <c r="D1502" s="1">
        <v>0</v>
      </c>
      <c r="E1502" s="1">
        <v>0</v>
      </c>
      <c r="F1502" s="1">
        <v>0</v>
      </c>
      <c r="G1502" s="2">
        <f t="shared" si="34"/>
        <v>12195.098180000001</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136854.73000000001</v>
      </c>
      <c r="D1503" s="1">
        <v>0</v>
      </c>
      <c r="E1503" s="1">
        <v>0</v>
      </c>
      <c r="F1503" s="1">
        <v>0</v>
      </c>
      <c r="G1503" s="2">
        <f t="shared" si="34"/>
        <v>3284.5135200000004</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559.78</v>
      </c>
      <c r="D1504" s="1">
        <v>0</v>
      </c>
      <c r="E1504" s="1">
        <v>0</v>
      </c>
      <c r="F1504" s="1">
        <v>0</v>
      </c>
      <c r="G1504" s="2">
        <f t="shared" si="34"/>
        <v>13.9945</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582.24</v>
      </c>
      <c r="D1509" s="1">
        <v>0</v>
      </c>
      <c r="E1509" s="1">
        <v>0</v>
      </c>
      <c r="F1509" s="1">
        <v>0</v>
      </c>
      <c r="G1509" s="2">
        <f t="shared" si="34"/>
        <v>17.467199999999998</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12579.7</v>
      </c>
      <c r="D1510" s="1">
        <v>0</v>
      </c>
      <c r="E1510" s="1">
        <v>0</v>
      </c>
      <c r="F1510" s="1">
        <v>0</v>
      </c>
      <c r="G1510" s="2">
        <f t="shared" si="34"/>
        <v>389.97070000000002</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62854.909999999916</v>
      </c>
      <c r="D1517" s="1">
        <v>0</v>
      </c>
      <c r="E1517" s="1">
        <v>0</v>
      </c>
      <c r="F1517" s="1">
        <v>0</v>
      </c>
      <c r="G1517" s="2">
        <f t="shared" si="34"/>
        <v>2388.4865799999966</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62854.91</v>
      </c>
      <c r="D1576" s="1">
        <v>0</v>
      </c>
      <c r="E1576" s="1">
        <v>0</v>
      </c>
      <c r="F1576" s="1">
        <v>0</v>
      </c>
      <c r="G1576" s="2">
        <f t="shared" si="34"/>
        <v>6096.9262700000008</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62854.91</v>
      </c>
      <c r="D1578" s="1">
        <v>0</v>
      </c>
      <c r="E1578" s="1">
        <v>0</v>
      </c>
      <c r="F1578" s="1">
        <v>0</v>
      </c>
      <c r="G1578" s="2">
        <f t="shared" si="34"/>
        <v>6222.6360900000009</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21279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578788.01</v>
      </c>
      <c r="I16" s="170">
        <f>'PR-RAS'!E6</f>
        <v>676587.58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574704.07999999996</v>
      </c>
      <c r="I17" s="170">
        <f>'PR-RAS'!E151</f>
        <v>668569.30000000005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6186.1099999999951</v>
      </c>
      <c r="I19" s="171">
        <f>'PR-RAS'!E646</f>
        <v>4854.0500000000702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940605.75000000012</v>
      </c>
      <c r="I20" s="173">
        <f>BILANCA!E7</f>
        <v>935817.78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57329.369999999995</v>
      </c>
      <c r="I21" s="175">
        <f>BILANCA!E68</f>
        <v>58000.86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63515.460000000006</v>
      </c>
      <c r="I22" s="175">
        <f>BILANCA!E176</f>
        <v>62854.909999999996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934419.66</v>
      </c>
      <c r="I23" s="177">
        <f>BILANCA!E237</f>
        <v>930963.73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584984.63</v>
      </c>
      <c r="I27" s="175">
        <f>'RAS-funkcijski'!E114</f>
        <v>675255.53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584984.63</v>
      </c>
      <c r="I28" s="179">
        <f>'RAS-funkcijski'!E141</f>
        <v>675255.53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63515.46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62854.909999999916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62854.91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09" zoomScaleNormal="100" workbookViewId="0">
      <selection activeCell="E25" sqref="E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578788.01</v>
      </c>
      <c r="E6" s="51">
        <f>E7+E44+E50+E82+E106+E124+E133+E139</f>
        <v>676587.58</v>
      </c>
      <c r="F6" s="52">
        <f t="shared" ref="F6:F131" si="0">IF(D6&lt;&gt;0,IF(E6/D6&gt;=100,"&gt;&gt;100",E6/D6*100),"-")</f>
        <v>116.89730407511378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510205.2</v>
      </c>
      <c r="E50" s="51">
        <f>E51+E54+E59+E62+E65+E68+E71+E74+E77</f>
        <v>585462.96</v>
      </c>
      <c r="F50" s="52">
        <f t="shared" si="0"/>
        <v>114.75048862692891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497980.05</v>
      </c>
      <c r="E68" s="51">
        <f t="shared" si="15"/>
        <v>583054.12</v>
      </c>
      <c r="F68" s="52">
        <f t="shared" si="0"/>
        <v>117.08383096873058</v>
      </c>
    </row>
    <row r="69" spans="1:6" ht="12.75" customHeight="1" x14ac:dyDescent="0.2">
      <c r="A69" s="53" t="s">
        <v>184</v>
      </c>
      <c r="B69" s="85" t="s">
        <v>185</v>
      </c>
      <c r="C69" s="50" t="s">
        <v>184</v>
      </c>
      <c r="D69" s="242">
        <v>491117.36</v>
      </c>
      <c r="E69" s="242">
        <v>576367.89</v>
      </c>
      <c r="F69" s="52">
        <f t="shared" si="0"/>
        <v>117.35848433457943</v>
      </c>
    </row>
    <row r="70" spans="1:6" ht="24" x14ac:dyDescent="0.2">
      <c r="A70" s="53" t="s">
        <v>186</v>
      </c>
      <c r="B70" s="85" t="s">
        <v>187</v>
      </c>
      <c r="C70" s="50" t="s">
        <v>186</v>
      </c>
      <c r="D70" s="242">
        <v>6862.69</v>
      </c>
      <c r="E70" s="242">
        <v>6686.23</v>
      </c>
      <c r="F70" s="52">
        <f t="shared" si="0"/>
        <v>97.428705070460708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12225.150000000001</v>
      </c>
      <c r="E77" s="51">
        <f t="shared" si="18"/>
        <v>2408.84</v>
      </c>
      <c r="F77" s="52">
        <f t="shared" si="0"/>
        <v>19.703970912422342</v>
      </c>
    </row>
    <row r="78" spans="1:6" ht="12.75" customHeight="1" x14ac:dyDescent="0.2">
      <c r="A78" s="53">
        <v>6391</v>
      </c>
      <c r="B78" s="85" t="s">
        <v>202</v>
      </c>
      <c r="C78" s="50" t="s">
        <v>203</v>
      </c>
      <c r="D78" s="242">
        <v>6071.47</v>
      </c>
      <c r="E78" s="242">
        <v>341.17</v>
      </c>
      <c r="F78" s="52">
        <f t="shared" si="0"/>
        <v>5.6192322452387966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6153.68</v>
      </c>
      <c r="E80" s="242">
        <v>2067.67</v>
      </c>
      <c r="F80" s="52">
        <f t="shared" si="0"/>
        <v>33.600544714707297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554</v>
      </c>
      <c r="E106" s="51">
        <f t="shared" si="23"/>
        <v>1350</v>
      </c>
      <c r="F106" s="52">
        <f t="shared" si="0"/>
        <v>243.68231046931407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554</v>
      </c>
      <c r="E112" s="51">
        <f t="shared" si="25"/>
        <v>1350</v>
      </c>
      <c r="F112" s="52">
        <f t="shared" si="0"/>
        <v>243.68231046931407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554</v>
      </c>
      <c r="E117" s="242">
        <v>1350</v>
      </c>
      <c r="F117" s="52">
        <f t="shared" si="0"/>
        <v>243.68231046931407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280</v>
      </c>
      <c r="E124" s="51">
        <f t="shared" si="27"/>
        <v>902.5</v>
      </c>
      <c r="F124" s="52">
        <f t="shared" si="0"/>
        <v>322.32142857142856</v>
      </c>
    </row>
    <row r="125" spans="1:6" ht="12.75" customHeight="1" x14ac:dyDescent="0.2">
      <c r="A125" s="53">
        <v>661</v>
      </c>
      <c r="B125" s="86" t="s">
        <v>296</v>
      </c>
      <c r="C125" s="50" t="s">
        <v>297</v>
      </c>
      <c r="D125" s="51">
        <f t="shared" ref="D125:E125" si="28">SUM(D126:D127)</f>
        <v>280</v>
      </c>
      <c r="E125" s="51">
        <f t="shared" si="28"/>
        <v>902.5</v>
      </c>
      <c r="F125" s="52">
        <f t="shared" si="0"/>
        <v>322.32142857142856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280</v>
      </c>
      <c r="E127" s="242">
        <v>902.5</v>
      </c>
      <c r="F127" s="52">
        <f t="shared" si="0"/>
        <v>322.32142857142856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67748.81</v>
      </c>
      <c r="E133" s="51">
        <f t="shared" si="30"/>
        <v>88872.12</v>
      </c>
      <c r="F133" s="52">
        <f t="shared" ref="F133:F223" si="31">IF(D133&lt;&gt;0,IF(E133/D133&gt;=100,"&gt;&gt;100",E133/D133*100),"-")</f>
        <v>131.17886498670603</v>
      </c>
    </row>
    <row r="134" spans="1:6" ht="24" x14ac:dyDescent="0.2">
      <c r="A134" s="53">
        <v>671</v>
      </c>
      <c r="B134" s="232" t="s">
        <v>314</v>
      </c>
      <c r="C134" s="50" t="s">
        <v>315</v>
      </c>
      <c r="D134" s="51">
        <f t="shared" ref="D134:E134" si="32">SUM(D135:D137)</f>
        <v>67748.81</v>
      </c>
      <c r="E134" s="51">
        <f t="shared" si="32"/>
        <v>88872.12</v>
      </c>
      <c r="F134" s="52">
        <f t="shared" si="31"/>
        <v>131.17886498670603</v>
      </c>
    </row>
    <row r="135" spans="1:6" ht="12.75" customHeight="1" x14ac:dyDescent="0.2">
      <c r="A135" s="53">
        <v>6711</v>
      </c>
      <c r="B135" s="85" t="s">
        <v>316</v>
      </c>
      <c r="C135" s="50" t="s">
        <v>317</v>
      </c>
      <c r="D135" s="242">
        <v>63598.73</v>
      </c>
      <c r="E135" s="242">
        <v>88872.12</v>
      </c>
      <c r="F135" s="52">
        <f t="shared" si="31"/>
        <v>139.73882811810861</v>
      </c>
    </row>
    <row r="136" spans="1:6" ht="24" x14ac:dyDescent="0.2">
      <c r="A136" s="53">
        <v>6712</v>
      </c>
      <c r="B136" s="232" t="s">
        <v>318</v>
      </c>
      <c r="C136" s="50" t="s">
        <v>319</v>
      </c>
      <c r="D136" s="242">
        <v>4150.08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574704.07999999996</v>
      </c>
      <c r="E151" s="51">
        <f t="shared" si="35"/>
        <v>668569.30000000005</v>
      </c>
      <c r="F151" s="52">
        <f t="shared" si="31"/>
        <v>116.33279165166186</v>
      </c>
    </row>
    <row r="152" spans="1:6" ht="12.75" customHeight="1" x14ac:dyDescent="0.2">
      <c r="A152" s="53">
        <v>31</v>
      </c>
      <c r="B152" s="85" t="s">
        <v>349</v>
      </c>
      <c r="C152" s="50" t="s">
        <v>35</v>
      </c>
      <c r="D152" s="51">
        <f t="shared" ref="D152:E152" si="36">D153+D158+D159</f>
        <v>449486.14999999997</v>
      </c>
      <c r="E152" s="51">
        <f t="shared" si="36"/>
        <v>528710.25</v>
      </c>
      <c r="F152" s="52">
        <f t="shared" si="31"/>
        <v>117.62548189749562</v>
      </c>
    </row>
    <row r="153" spans="1:6" ht="12.75" customHeight="1" x14ac:dyDescent="0.2">
      <c r="A153" s="53">
        <v>311</v>
      </c>
      <c r="B153" s="85" t="s">
        <v>350</v>
      </c>
      <c r="C153" s="50" t="s">
        <v>351</v>
      </c>
      <c r="D153" s="51">
        <f t="shared" ref="D153:E153" si="37">SUM(D154:D157)</f>
        <v>372642.05</v>
      </c>
      <c r="E153" s="51">
        <f t="shared" si="37"/>
        <v>439273.24</v>
      </c>
      <c r="F153" s="52">
        <f t="shared" si="31"/>
        <v>117.88074909957156</v>
      </c>
    </row>
    <row r="154" spans="1:6" ht="12.75" customHeight="1" x14ac:dyDescent="0.2">
      <c r="A154" s="53">
        <v>3111</v>
      </c>
      <c r="B154" s="85" t="s">
        <v>352</v>
      </c>
      <c r="C154" s="50" t="s">
        <v>353</v>
      </c>
      <c r="D154" s="242">
        <v>372642.05</v>
      </c>
      <c r="E154" s="242">
        <v>439273.24</v>
      </c>
      <c r="F154" s="52">
        <f t="shared" si="31"/>
        <v>117.88074909957156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15211.97</v>
      </c>
      <c r="E158" s="242">
        <v>16950.96</v>
      </c>
      <c r="F158" s="52">
        <f t="shared" si="31"/>
        <v>111.43172120376256</v>
      </c>
    </row>
    <row r="159" spans="1:6" ht="12.75" customHeight="1" x14ac:dyDescent="0.2">
      <c r="A159" s="53">
        <v>313</v>
      </c>
      <c r="B159" s="85" t="s">
        <v>362</v>
      </c>
      <c r="C159" s="50" t="s">
        <v>363</v>
      </c>
      <c r="D159" s="51">
        <f t="shared" ref="D159:E159" si="38">SUM(D160:D162)</f>
        <v>61632.13</v>
      </c>
      <c r="E159" s="51">
        <f t="shared" si="38"/>
        <v>72486.049999999988</v>
      </c>
      <c r="F159" s="52">
        <f t="shared" si="31"/>
        <v>117.61081435932847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61632.13</v>
      </c>
      <c r="E161" s="242">
        <v>72469.149999999994</v>
      </c>
      <c r="F161" s="52">
        <f t="shared" si="31"/>
        <v>117.58339359681386</v>
      </c>
    </row>
    <row r="162" spans="1:6" ht="12.75" customHeight="1" x14ac:dyDescent="0.2">
      <c r="A162" s="53">
        <v>3133</v>
      </c>
      <c r="B162" s="85" t="s">
        <v>367</v>
      </c>
      <c r="C162" s="50" t="s">
        <v>368</v>
      </c>
      <c r="D162" s="242">
        <v>0</v>
      </c>
      <c r="E162" s="242">
        <v>16.899999999999999</v>
      </c>
      <c r="F162" s="52" t="str">
        <f t="shared" si="31"/>
        <v>-</v>
      </c>
    </row>
    <row r="163" spans="1:6" ht="12.75" customHeight="1" x14ac:dyDescent="0.2">
      <c r="A163" s="53">
        <v>32</v>
      </c>
      <c r="B163" s="85" t="s">
        <v>369</v>
      </c>
      <c r="C163" s="50" t="s">
        <v>370</v>
      </c>
      <c r="D163" s="51">
        <f t="shared" ref="D163:E163" si="39">D164+D169+D177+D187+D188</f>
        <v>125035.06999999999</v>
      </c>
      <c r="E163" s="51">
        <f t="shared" si="39"/>
        <v>139299.27000000002</v>
      </c>
      <c r="F163" s="52">
        <f t="shared" si="31"/>
        <v>111.40815932681929</v>
      </c>
    </row>
    <row r="164" spans="1:6" ht="12.75" customHeight="1" x14ac:dyDescent="0.2">
      <c r="A164" s="53">
        <v>321</v>
      </c>
      <c r="B164" s="85" t="s">
        <v>371</v>
      </c>
      <c r="C164" s="50" t="s">
        <v>372</v>
      </c>
      <c r="D164" s="51">
        <f t="shared" ref="D164:E164" si="40">SUM(D165:D168)</f>
        <v>38007.919999999998</v>
      </c>
      <c r="E164" s="51">
        <f t="shared" si="40"/>
        <v>35239.479999999996</v>
      </c>
      <c r="F164" s="52">
        <f t="shared" si="31"/>
        <v>92.716149686696866</v>
      </c>
    </row>
    <row r="165" spans="1:6" ht="12.75" customHeight="1" x14ac:dyDescent="0.2">
      <c r="A165" s="53">
        <v>3211</v>
      </c>
      <c r="B165" s="85" t="s">
        <v>373</v>
      </c>
      <c r="C165" s="50" t="s">
        <v>374</v>
      </c>
      <c r="D165" s="242">
        <v>724.87</v>
      </c>
      <c r="E165" s="242">
        <v>1683.85</v>
      </c>
      <c r="F165" s="52">
        <f t="shared" si="31"/>
        <v>232.29682563770052</v>
      </c>
    </row>
    <row r="166" spans="1:6" ht="12.75" customHeight="1" x14ac:dyDescent="0.2">
      <c r="A166" s="53">
        <v>3212</v>
      </c>
      <c r="B166" s="85" t="s">
        <v>375</v>
      </c>
      <c r="C166" s="50" t="s">
        <v>376</v>
      </c>
      <c r="D166" s="242">
        <v>37129.589999999997</v>
      </c>
      <c r="E166" s="242">
        <v>33495.629999999997</v>
      </c>
      <c r="F166" s="52">
        <f t="shared" si="31"/>
        <v>90.212765613625152</v>
      </c>
    </row>
    <row r="167" spans="1:6" ht="12.75" customHeight="1" x14ac:dyDescent="0.2">
      <c r="A167" s="53">
        <v>3213</v>
      </c>
      <c r="B167" s="85" t="s">
        <v>377</v>
      </c>
      <c r="C167" s="50" t="s">
        <v>378</v>
      </c>
      <c r="D167" s="242">
        <v>153.46</v>
      </c>
      <c r="E167" s="242">
        <v>60</v>
      </c>
      <c r="F167" s="52">
        <f t="shared" si="31"/>
        <v>39.098136322168642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32538.62</v>
      </c>
      <c r="E169" s="51">
        <f t="shared" si="41"/>
        <v>36555.380000000005</v>
      </c>
      <c r="F169" s="52">
        <f t="shared" si="31"/>
        <v>112.34459236439653</v>
      </c>
    </row>
    <row r="170" spans="1:6" ht="12.75" customHeight="1" x14ac:dyDescent="0.2">
      <c r="A170" s="53">
        <v>3221</v>
      </c>
      <c r="B170" s="85" t="s">
        <v>383</v>
      </c>
      <c r="C170" s="50" t="s">
        <v>384</v>
      </c>
      <c r="D170" s="242">
        <v>1843.55</v>
      </c>
      <c r="E170" s="242">
        <v>2662.01</v>
      </c>
      <c r="F170" s="52">
        <f t="shared" si="31"/>
        <v>144.39586667028291</v>
      </c>
    </row>
    <row r="171" spans="1:6" ht="12.75" customHeight="1" x14ac:dyDescent="0.2">
      <c r="A171" s="53">
        <v>3222</v>
      </c>
      <c r="B171" s="85" t="s">
        <v>385</v>
      </c>
      <c r="C171" s="50" t="s">
        <v>386</v>
      </c>
      <c r="D171" s="242">
        <v>18076.28</v>
      </c>
      <c r="E171" s="242">
        <v>19295.75</v>
      </c>
      <c r="F171" s="52">
        <f t="shared" si="31"/>
        <v>106.74624424936989</v>
      </c>
    </row>
    <row r="172" spans="1:6" ht="12.75" customHeight="1" x14ac:dyDescent="0.2">
      <c r="A172" s="53">
        <v>3223</v>
      </c>
      <c r="B172" s="85" t="s">
        <v>387</v>
      </c>
      <c r="C172" s="50" t="s">
        <v>388</v>
      </c>
      <c r="D172" s="242">
        <v>11910.42</v>
      </c>
      <c r="E172" s="242">
        <v>11936.45</v>
      </c>
      <c r="F172" s="52">
        <f t="shared" si="31"/>
        <v>100.21854812844553</v>
      </c>
    </row>
    <row r="173" spans="1:6" ht="12.75" customHeight="1" x14ac:dyDescent="0.2">
      <c r="A173" s="53">
        <v>3224</v>
      </c>
      <c r="B173" s="85" t="s">
        <v>389</v>
      </c>
      <c r="C173" s="50" t="s">
        <v>390</v>
      </c>
      <c r="D173" s="242">
        <v>632.84</v>
      </c>
      <c r="E173" s="242">
        <v>2661.17</v>
      </c>
      <c r="F173" s="52">
        <f t="shared" si="31"/>
        <v>420.51229378673912</v>
      </c>
    </row>
    <row r="174" spans="1:6" ht="12.75" customHeight="1" x14ac:dyDescent="0.2">
      <c r="A174" s="53">
        <v>3225</v>
      </c>
      <c r="B174" s="85" t="s">
        <v>391</v>
      </c>
      <c r="C174" s="50" t="s">
        <v>392</v>
      </c>
      <c r="D174" s="242">
        <v>75.53</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52209.55000000001</v>
      </c>
      <c r="E177" s="51">
        <f t="shared" si="42"/>
        <v>60371.24</v>
      </c>
      <c r="F177" s="52">
        <f t="shared" si="31"/>
        <v>115.63256147582193</v>
      </c>
    </row>
    <row r="178" spans="1:6" ht="12.75" customHeight="1" x14ac:dyDescent="0.2">
      <c r="A178" s="53">
        <v>3231</v>
      </c>
      <c r="B178" s="85" t="s">
        <v>399</v>
      </c>
      <c r="C178" s="50" t="s">
        <v>400</v>
      </c>
      <c r="D178" s="242">
        <v>1081.4000000000001</v>
      </c>
      <c r="E178" s="242">
        <v>1186.48</v>
      </c>
      <c r="F178" s="52">
        <f t="shared" si="31"/>
        <v>109.71703347512482</v>
      </c>
    </row>
    <row r="179" spans="1:6" ht="12.75" customHeight="1" x14ac:dyDescent="0.2">
      <c r="A179" s="53">
        <v>3232</v>
      </c>
      <c r="B179" s="85" t="s">
        <v>401</v>
      </c>
      <c r="C179" s="50" t="s">
        <v>402</v>
      </c>
      <c r="D179" s="242">
        <v>1468.03</v>
      </c>
      <c r="E179" s="242">
        <v>4298.54</v>
      </c>
      <c r="F179" s="52">
        <f t="shared" si="31"/>
        <v>292.81009243680307</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1445.9</v>
      </c>
      <c r="E181" s="242">
        <v>1801.24</v>
      </c>
      <c r="F181" s="52">
        <f t="shared" si="31"/>
        <v>124.57569679784217</v>
      </c>
    </row>
    <row r="182" spans="1:6" ht="12.75" customHeight="1" x14ac:dyDescent="0.2">
      <c r="A182" s="53">
        <v>3235</v>
      </c>
      <c r="B182" s="85" t="s">
        <v>407</v>
      </c>
      <c r="C182" s="50" t="s">
        <v>408</v>
      </c>
      <c r="D182" s="242">
        <v>43538.69</v>
      </c>
      <c r="E182" s="242">
        <v>47956.66</v>
      </c>
      <c r="F182" s="52">
        <f t="shared" si="31"/>
        <v>110.14722767267457</v>
      </c>
    </row>
    <row r="183" spans="1:6" ht="12.75" customHeight="1" x14ac:dyDescent="0.2">
      <c r="A183" s="53">
        <v>3236</v>
      </c>
      <c r="B183" s="85" t="s">
        <v>409</v>
      </c>
      <c r="C183" s="50" t="s">
        <v>410</v>
      </c>
      <c r="D183" s="242">
        <v>1005.73</v>
      </c>
      <c r="E183" s="242">
        <v>338.86</v>
      </c>
      <c r="F183" s="52">
        <f t="shared" si="31"/>
        <v>33.692939456911894</v>
      </c>
    </row>
    <row r="184" spans="1:6" ht="12.75" customHeight="1" x14ac:dyDescent="0.2">
      <c r="A184" s="53">
        <v>3237</v>
      </c>
      <c r="B184" s="85" t="s">
        <v>411</v>
      </c>
      <c r="C184" s="50" t="s">
        <v>412</v>
      </c>
      <c r="D184" s="242">
        <v>0</v>
      </c>
      <c r="E184" s="242">
        <v>900</v>
      </c>
      <c r="F184" s="52" t="str">
        <f t="shared" si="31"/>
        <v>-</v>
      </c>
    </row>
    <row r="185" spans="1:6" ht="12.75" customHeight="1" x14ac:dyDescent="0.2">
      <c r="A185" s="53">
        <v>3238</v>
      </c>
      <c r="B185" s="85" t="s">
        <v>413</v>
      </c>
      <c r="C185" s="50" t="s">
        <v>414</v>
      </c>
      <c r="D185" s="242">
        <v>3480.15</v>
      </c>
      <c r="E185" s="242">
        <v>3637.02</v>
      </c>
      <c r="F185" s="52">
        <f t="shared" si="31"/>
        <v>104.50756432912374</v>
      </c>
    </row>
    <row r="186" spans="1:6" ht="12.75" customHeight="1" x14ac:dyDescent="0.2">
      <c r="A186" s="53">
        <v>3239</v>
      </c>
      <c r="B186" s="85" t="s">
        <v>415</v>
      </c>
      <c r="C186" s="50" t="s">
        <v>416</v>
      </c>
      <c r="D186" s="242">
        <v>62.21</v>
      </c>
      <c r="E186" s="242">
        <v>125</v>
      </c>
      <c r="F186" s="52">
        <f t="shared" si="31"/>
        <v>200.93232599260568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2278.98</v>
      </c>
      <c r="E188" s="51">
        <f t="shared" si="43"/>
        <v>7133.17</v>
      </c>
      <c r="F188" s="52">
        <f t="shared" si="31"/>
        <v>312.9983589149532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148.84</v>
      </c>
      <c r="E190" s="242">
        <v>90.32</v>
      </c>
      <c r="F190" s="52">
        <f t="shared" si="31"/>
        <v>60.682612201021222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v>1488.14</v>
      </c>
      <c r="F194" s="52" t="str">
        <f t="shared" si="31"/>
        <v>-</v>
      </c>
    </row>
    <row r="195" spans="1:6" ht="12.75" customHeight="1" x14ac:dyDescent="0.2">
      <c r="A195" s="53">
        <v>3299</v>
      </c>
      <c r="B195" s="85" t="s">
        <v>433</v>
      </c>
      <c r="C195" s="50" t="s">
        <v>434</v>
      </c>
      <c r="D195" s="242">
        <v>1967.05</v>
      </c>
      <c r="E195" s="242">
        <v>5391.62</v>
      </c>
      <c r="F195" s="52">
        <f t="shared" si="31"/>
        <v>274.09674385501131</v>
      </c>
    </row>
    <row r="196" spans="1:6" ht="12.75" customHeight="1" x14ac:dyDescent="0.2">
      <c r="A196" s="53">
        <v>34</v>
      </c>
      <c r="B196" s="232" t="s">
        <v>435</v>
      </c>
      <c r="C196" s="50" t="s">
        <v>436</v>
      </c>
      <c r="D196" s="51">
        <f t="shared" ref="D196:E196" si="44">D197+D202+D210</f>
        <v>0</v>
      </c>
      <c r="E196" s="51">
        <f t="shared" si="44"/>
        <v>559.78</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559.78</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559.78</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182.86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182.86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182.86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574704.07999999996</v>
      </c>
      <c r="E289" s="51">
        <f t="shared" si="79"/>
        <v>668569.30000000005</v>
      </c>
      <c r="F289" s="52">
        <f t="shared" si="76"/>
        <v>116.33279165166186</v>
      </c>
    </row>
    <row r="290" spans="1:6" ht="12.75" customHeight="1" x14ac:dyDescent="0.2">
      <c r="A290" s="53" t="s">
        <v>608</v>
      </c>
      <c r="B290" s="85" t="s">
        <v>619</v>
      </c>
      <c r="C290" s="50" t="s">
        <v>620</v>
      </c>
      <c r="D290" s="51">
        <f>IF(D6&gt;=D289,D6-D289,0)</f>
        <v>4083.9300000000512</v>
      </c>
      <c r="E290" s="51">
        <f>IF(E6&gt;=E289,E6-E289,0)</f>
        <v>8018.2799999999115</v>
      </c>
      <c r="F290" s="52">
        <f t="shared" si="76"/>
        <v>196.33735152169137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10.51</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10280.549999999999</v>
      </c>
      <c r="E350" s="51">
        <f t="shared" si="95"/>
        <v>6686.23</v>
      </c>
      <c r="F350" s="52">
        <f t="shared" si="81"/>
        <v>65.037668218140084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10280.549999999999</v>
      </c>
      <c r="E363" s="51">
        <f t="shared" si="99"/>
        <v>6686.23</v>
      </c>
      <c r="F363" s="52">
        <f t="shared" si="81"/>
        <v>65.037668218140084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1564.5900000000001</v>
      </c>
      <c r="E369" s="51">
        <f t="shared" si="101"/>
        <v>0</v>
      </c>
      <c r="F369" s="52">
        <f t="shared" si="81"/>
        <v>0</v>
      </c>
    </row>
    <row r="370" spans="1:6" ht="12.75" customHeight="1" x14ac:dyDescent="0.2">
      <c r="A370" s="53">
        <v>4221</v>
      </c>
      <c r="B370" s="85" t="s">
        <v>674</v>
      </c>
      <c r="C370" s="50" t="s">
        <v>766</v>
      </c>
      <c r="D370" s="242">
        <v>627.11</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937.48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6965.96</v>
      </c>
      <c r="E383" s="51">
        <f t="shared" si="103"/>
        <v>6686.23</v>
      </c>
      <c r="F383" s="52">
        <f t="shared" si="81"/>
        <v>95.984329510936021</v>
      </c>
    </row>
    <row r="384" spans="1:6" ht="12.75" customHeight="1" x14ac:dyDescent="0.2">
      <c r="A384" s="53">
        <v>4241</v>
      </c>
      <c r="B384" s="85" t="s">
        <v>783</v>
      </c>
      <c r="C384" s="50" t="s">
        <v>784</v>
      </c>
      <c r="D384" s="242">
        <v>6965.96</v>
      </c>
      <c r="E384" s="242">
        <v>6686.23</v>
      </c>
      <c r="F384" s="52">
        <f t="shared" si="81"/>
        <v>95.984329510936021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1750</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1750</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10280.549999999999</v>
      </c>
      <c r="E408" s="51">
        <f t="shared" si="111"/>
        <v>6686.23</v>
      </c>
      <c r="F408" s="52">
        <f t="shared" si="81"/>
        <v>65.037668218140084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6186.1</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578788.01</v>
      </c>
      <c r="E412" s="51">
        <f>E6+E298</f>
        <v>676587.58</v>
      </c>
      <c r="F412" s="52">
        <f t="shared" si="81"/>
        <v>116.89730407511378</v>
      </c>
    </row>
    <row r="413" spans="1:6" ht="12.75" customHeight="1" x14ac:dyDescent="0.2">
      <c r="A413" s="53" t="s">
        <v>608</v>
      </c>
      <c r="B413" s="85" t="s">
        <v>831</v>
      </c>
      <c r="C413" s="50" t="s">
        <v>832</v>
      </c>
      <c r="D413" s="51">
        <f t="shared" ref="D413:E413" si="112">D289+D350</f>
        <v>584984.63</v>
      </c>
      <c r="E413" s="51">
        <f t="shared" si="112"/>
        <v>675255.53</v>
      </c>
      <c r="F413" s="52">
        <f t="shared" si="81"/>
        <v>115.43132851199869</v>
      </c>
    </row>
    <row r="414" spans="1:6" ht="12.75" customHeight="1" x14ac:dyDescent="0.2">
      <c r="A414" s="53" t="s">
        <v>608</v>
      </c>
      <c r="B414" s="85" t="s">
        <v>833</v>
      </c>
      <c r="C414" s="50" t="s">
        <v>834</v>
      </c>
      <c r="D414" s="51">
        <f t="shared" ref="D414:E414" si="113">IF(D412&gt;=D413,D412-D413,0)</f>
        <v>0</v>
      </c>
      <c r="E414" s="51">
        <f t="shared" si="113"/>
        <v>1332.0499999999302</v>
      </c>
      <c r="F414" s="52" t="str">
        <f t="shared" si="81"/>
        <v>-</v>
      </c>
    </row>
    <row r="415" spans="1:6" ht="12.75" customHeight="1" x14ac:dyDescent="0.2">
      <c r="A415" s="53" t="s">
        <v>608</v>
      </c>
      <c r="B415" s="85" t="s">
        <v>835</v>
      </c>
      <c r="C415" s="50" t="s">
        <v>836</v>
      </c>
      <c r="D415" s="51">
        <f t="shared" ref="D415:E415" si="114">IF(D413&gt;=D412,D413-D412,0)</f>
        <v>6196.6199999999953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10.51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6186.1</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578788.01</v>
      </c>
      <c r="E639" s="51">
        <f t="shared" si="180"/>
        <v>676587.58</v>
      </c>
      <c r="F639" s="52">
        <f t="shared" si="119"/>
        <v>116.89730407511378</v>
      </c>
    </row>
    <row r="640" spans="1:6" ht="12.75" customHeight="1" x14ac:dyDescent="0.2">
      <c r="A640" s="53" t="s">
        <v>608</v>
      </c>
      <c r="B640" s="85" t="s">
        <v>1277</v>
      </c>
      <c r="C640" s="50" t="s">
        <v>1278</v>
      </c>
      <c r="D640" s="51">
        <f t="shared" ref="D640:E640" si="181">D413+D528</f>
        <v>584984.63</v>
      </c>
      <c r="E640" s="51">
        <f t="shared" si="181"/>
        <v>675255.53</v>
      </c>
      <c r="F640" s="52">
        <f t="shared" si="119"/>
        <v>115.43132851199869</v>
      </c>
    </row>
    <row r="641" spans="1:6" ht="12.75" customHeight="1" x14ac:dyDescent="0.2">
      <c r="A641" s="53" t="s">
        <v>608</v>
      </c>
      <c r="B641" s="85" t="s">
        <v>1279</v>
      </c>
      <c r="C641" s="50" t="s">
        <v>1280</v>
      </c>
      <c r="D641" s="51">
        <f t="shared" ref="D641:E641" si="182">IF(D639&gt;=D640,D639-D640,0)</f>
        <v>0</v>
      </c>
      <c r="E641" s="51">
        <f t="shared" si="182"/>
        <v>1332.0499999999302</v>
      </c>
      <c r="F641" s="52" t="str">
        <f t="shared" si="119"/>
        <v>-</v>
      </c>
    </row>
    <row r="642" spans="1:6" ht="12.75" customHeight="1" x14ac:dyDescent="0.2">
      <c r="A642" s="53" t="s">
        <v>608</v>
      </c>
      <c r="B642" s="85" t="s">
        <v>1281</v>
      </c>
      <c r="C642" s="50" t="s">
        <v>1282</v>
      </c>
      <c r="D642" s="51">
        <f t="shared" ref="D642:E642" si="183">IF(D640&gt;=D639,D640-D639,0)</f>
        <v>6196.6199999999953</v>
      </c>
      <c r="E642" s="51">
        <f t="shared" si="183"/>
        <v>0</v>
      </c>
      <c r="F642" s="52">
        <f t="shared" si="119"/>
        <v>0</v>
      </c>
    </row>
    <row r="643" spans="1:6" ht="24" x14ac:dyDescent="0.2">
      <c r="A643" s="60" t="s">
        <v>1283</v>
      </c>
      <c r="B643" s="85" t="s">
        <v>1284</v>
      </c>
      <c r="C643" s="61" t="s">
        <v>1283</v>
      </c>
      <c r="D643" s="51">
        <f t="shared" ref="D643:E643" si="184">IF(D416-D417+D637-D638&gt;=0,D416-D417+D637-D638,0)</f>
        <v>10.51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6186.1</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6186.1099999999951</v>
      </c>
      <c r="E646" s="51">
        <f t="shared" si="187"/>
        <v>4854.0500000000702</v>
      </c>
      <c r="F646" s="52">
        <f t="shared" si="119"/>
        <v>78.466920245518978</v>
      </c>
    </row>
    <row r="647" spans="1:6" ht="24" x14ac:dyDescent="0.2">
      <c r="A647" s="55" t="s">
        <v>1291</v>
      </c>
      <c r="B647" s="233" t="s">
        <v>1292</v>
      </c>
      <c r="C647" s="56" t="s">
        <v>1291</v>
      </c>
      <c r="D647" s="243">
        <v>45902.31</v>
      </c>
      <c r="E647" s="243">
        <v>47761.600000000006</v>
      </c>
      <c r="F647" s="57">
        <f t="shared" si="119"/>
        <v>104.0505368901914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v>
      </c>
      <c r="E654" s="262">
        <v>26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19692.240000000002</v>
      </c>
      <c r="E675" s="242">
        <v>25524.86</v>
      </c>
      <c r="F675" s="52">
        <f t="shared" si="188"/>
        <v>129.61887525238367</v>
      </c>
    </row>
    <row r="676" spans="1:6" ht="24" x14ac:dyDescent="0.2">
      <c r="A676" s="53">
        <v>63613</v>
      </c>
      <c r="B676" s="232" t="s">
        <v>1349</v>
      </c>
      <c r="C676" s="50" t="s">
        <v>1350</v>
      </c>
      <c r="D676" s="242">
        <v>471425.12</v>
      </c>
      <c r="E676" s="242">
        <v>550843.03</v>
      </c>
      <c r="F676" s="52">
        <f t="shared" si="188"/>
        <v>116.84634666901077</v>
      </c>
    </row>
    <row r="677" spans="1:6" ht="24" x14ac:dyDescent="0.2">
      <c r="A677" s="53">
        <v>63622</v>
      </c>
      <c r="B677" s="232" t="s">
        <v>1351</v>
      </c>
      <c r="C677" s="50" t="s">
        <v>1352</v>
      </c>
      <c r="D677" s="242">
        <v>6862.69</v>
      </c>
      <c r="E677" s="242">
        <v>6686.23</v>
      </c>
      <c r="F677" s="52">
        <f t="shared" si="188"/>
        <v>97.428705070460708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476.94</v>
      </c>
      <c r="E717" s="242">
        <v>902.62</v>
      </c>
      <c r="F717" s="52">
        <f t="shared" si="188"/>
        <v>189.25231685327296</v>
      </c>
    </row>
    <row r="718" spans="1:6" ht="12.75" customHeight="1" x14ac:dyDescent="0.2">
      <c r="A718" s="53">
        <v>32121</v>
      </c>
      <c r="B718" s="85" t="s">
        <v>1415</v>
      </c>
      <c r="C718" s="50" t="s">
        <v>1416</v>
      </c>
      <c r="D718" s="242">
        <v>37129.589999999997</v>
      </c>
      <c r="E718" s="242">
        <v>33495.629999999997</v>
      </c>
      <c r="F718" s="52">
        <f t="shared" si="188"/>
        <v>90.212765613625152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947.6</v>
      </c>
      <c r="E720" s="242">
        <v>87.6</v>
      </c>
      <c r="F720" s="52">
        <f t="shared" si="188"/>
        <v>9.2444069227522156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8" workbookViewId="0">
      <selection activeCell="E49" sqref="E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997935.12000000011</v>
      </c>
      <c r="E6" s="229">
        <f t="shared" si="0"/>
        <v>993818.64</v>
      </c>
      <c r="F6" s="230">
        <f t="shared" ref="F6:F260" si="1">IF(D6&gt;0,IF(E6/D6&gt;=100,"&gt;&gt;100",E6/D6*100),"-")</f>
        <v>99.587500237490374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940605.75000000012</v>
      </c>
      <c r="E7" s="104">
        <f t="shared" si="2"/>
        <v>935817.78</v>
      </c>
      <c r="F7" s="93">
        <f t="shared" si="1"/>
        <v>99.490969516186766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940605.75000000012</v>
      </c>
      <c r="E12" s="104">
        <f t="shared" si="3"/>
        <v>935817.78</v>
      </c>
      <c r="F12" s="93">
        <f t="shared" si="1"/>
        <v>99.490969516186766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833324.1100000001</v>
      </c>
      <c r="E13" s="104">
        <f t="shared" si="4"/>
        <v>822907.56</v>
      </c>
      <c r="F13" s="93">
        <f t="shared" si="1"/>
        <v>98.750000165001822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1091954.82</v>
      </c>
      <c r="E15" s="247">
        <v>1091954.82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258630.71</v>
      </c>
      <c r="E18" s="247">
        <v>269047.26</v>
      </c>
      <c r="F18" s="93">
        <f t="shared" si="1"/>
        <v>104.02757661686812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33548.099999999991</v>
      </c>
      <c r="E19" s="104">
        <f t="shared" si="5"/>
        <v>33006.199999999983</v>
      </c>
      <c r="F19" s="93">
        <f t="shared" si="1"/>
        <v>98.384707330668476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93202.34</v>
      </c>
      <c r="E20" s="247">
        <v>93202.34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9062.8700000000008</v>
      </c>
      <c r="E21" s="247">
        <v>9062.8700000000008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10446.58</v>
      </c>
      <c r="E22" s="247">
        <v>10446.58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2717.62</v>
      </c>
      <c r="E24" s="247">
        <v>2717.62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10589.64</v>
      </c>
      <c r="E25" s="247">
        <v>10589.64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2939.67</v>
      </c>
      <c r="E26" s="247">
        <v>2939.67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95410.62</v>
      </c>
      <c r="E28" s="247">
        <v>95952.52</v>
      </c>
      <c r="F28" s="93">
        <f t="shared" si="1"/>
        <v>100.56796612368728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34489.380000000005</v>
      </c>
      <c r="E35" s="104">
        <f t="shared" si="7"/>
        <v>40659.850000000006</v>
      </c>
      <c r="F35" s="93">
        <f t="shared" si="1"/>
        <v>117.8909275840853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44067.18</v>
      </c>
      <c r="E36" s="247">
        <v>50753.41</v>
      </c>
      <c r="F36" s="93">
        <f t="shared" si="1"/>
        <v>115.172811148796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9577.7999999999993</v>
      </c>
      <c r="E40" s="247">
        <v>10093.56</v>
      </c>
      <c r="F40" s="93">
        <f t="shared" si="1"/>
        <v>105.38495270312598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39244.160000000003</v>
      </c>
      <c r="E45" s="104">
        <f t="shared" si="9"/>
        <v>39244.170000000006</v>
      </c>
      <c r="F45" s="93">
        <f t="shared" si="1"/>
        <v>100.0000254814984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1659</v>
      </c>
      <c r="E48" s="247">
        <v>1659.01</v>
      </c>
      <c r="F48" s="93">
        <f t="shared" si="1"/>
        <v>100.00060277275466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37585.160000000003</v>
      </c>
      <c r="E49" s="247">
        <v>37585.160000000003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25835.34</v>
      </c>
      <c r="E54" s="247">
        <v>25835.34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25835.34</v>
      </c>
      <c r="E55" s="247">
        <v>25835.34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57329.369999999995</v>
      </c>
      <c r="E68" s="104">
        <f t="shared" si="13"/>
        <v>58000.86</v>
      </c>
      <c r="F68" s="93">
        <f t="shared" si="1"/>
        <v>101.17128445681507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2927.89</v>
      </c>
      <c r="E78" s="104">
        <f>E79+SUM(E82:E84)-E85+E86</f>
        <v>3857.02</v>
      </c>
      <c r="F78" s="93">
        <f t="shared" si="1"/>
        <v>131.73377415135133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2927.89</v>
      </c>
      <c r="E86" s="247">
        <v>3857.02</v>
      </c>
      <c r="F86" s="93">
        <f t="shared" si="1"/>
        <v>131.73377415135133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8499.17</v>
      </c>
      <c r="E146" s="104">
        <f t="shared" si="26"/>
        <v>6382.24</v>
      </c>
      <c r="F146" s="93">
        <f t="shared" si="1"/>
        <v>75.092509033235018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8499.17</v>
      </c>
      <c r="E161" s="247">
        <v>6382.24</v>
      </c>
      <c r="F161" s="93">
        <f t="shared" si="1"/>
        <v>75.092509033235018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45902.31</v>
      </c>
      <c r="E170" s="104">
        <f t="shared" si="29"/>
        <v>47761.599999999999</v>
      </c>
      <c r="F170" s="93">
        <f t="shared" si="1"/>
        <v>104.05053689019137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45902.31</v>
      </c>
      <c r="E173" s="247">
        <v>47761.599999999999</v>
      </c>
      <c r="F173" s="93">
        <f t="shared" si="1"/>
        <v>104.05053689019137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997935.12</v>
      </c>
      <c r="E175" s="104">
        <f t="shared" si="30"/>
        <v>993818.64</v>
      </c>
      <c r="F175" s="93">
        <f t="shared" si="1"/>
        <v>99.587500237490389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63515.460000000006</v>
      </c>
      <c r="E176" s="104">
        <f t="shared" si="31"/>
        <v>62854.909999999996</v>
      </c>
      <c r="F176" s="93">
        <f t="shared" si="1"/>
        <v>98.960016978543479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57621.990000000005</v>
      </c>
      <c r="E177" s="104">
        <f t="shared" si="32"/>
        <v>62854.909999999996</v>
      </c>
      <c r="F177" s="93">
        <f t="shared" si="1"/>
        <v>109.08146351766052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36089.43</v>
      </c>
      <c r="E178" s="247">
        <v>42821.27</v>
      </c>
      <c r="F178" s="93">
        <f t="shared" si="1"/>
        <v>118.65321785353771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18604.650000000001</v>
      </c>
      <c r="E179" s="247">
        <v>16176.6</v>
      </c>
      <c r="F179" s="93">
        <f t="shared" si="1"/>
        <v>86.949230434326893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2927.91</v>
      </c>
      <c r="E188" s="247">
        <v>3857.04</v>
      </c>
      <c r="F188" s="93">
        <f t="shared" si="1"/>
        <v>131.73355738393599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5893.47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934419.66</v>
      </c>
      <c r="E237" s="104">
        <f t="shared" si="41"/>
        <v>930963.73</v>
      </c>
      <c r="F237" s="93">
        <f t="shared" si="1"/>
        <v>99.630152259424847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940605.77</v>
      </c>
      <c r="E238" s="104">
        <f t="shared" si="42"/>
        <v>935817.78</v>
      </c>
      <c r="F238" s="93">
        <f t="shared" si="1"/>
        <v>99.490967400720919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940605.77</v>
      </c>
      <c r="E239" s="104">
        <f t="shared" si="43"/>
        <v>935817.78</v>
      </c>
      <c r="F239" s="93">
        <f t="shared" si="1"/>
        <v>99.490967400720919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940605.77</v>
      </c>
      <c r="E240" s="247">
        <v>935817.78</v>
      </c>
      <c r="F240" s="93">
        <f t="shared" si="1"/>
        <v>99.490967400720919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-6186.11</v>
      </c>
      <c r="E245" s="104">
        <f t="shared" si="45"/>
        <v>-4854.05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6186.11</v>
      </c>
      <c r="E250" s="104">
        <f t="shared" si="47"/>
        <v>4854.05</v>
      </c>
      <c r="F250" s="93">
        <f t="shared" si="1"/>
        <v>78.466920245517784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6186.11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4854.05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6630.78</v>
      </c>
      <c r="E259" s="104">
        <f t="shared" si="49"/>
        <v>6630.78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6630.78</v>
      </c>
      <c r="E260" s="248">
        <v>6630.78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8499.17</v>
      </c>
      <c r="E265" s="247">
        <v>6382.24</v>
      </c>
      <c r="F265" s="93">
        <f t="shared" si="50"/>
        <v>75.092509033235018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2927.89</v>
      </c>
      <c r="E268" s="247">
        <v>3857.02</v>
      </c>
      <c r="F268" s="93">
        <f t="shared" si="50"/>
        <v>131.73377415135133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8499.1299999999992</v>
      </c>
      <c r="E286" s="247">
        <v>6382.24</v>
      </c>
      <c r="F286" s="93">
        <f t="shared" si="50"/>
        <v>75.092862445920943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57621.99</v>
      </c>
      <c r="E288" s="247">
        <v>62854.91</v>
      </c>
      <c r="F288" s="93">
        <f t="shared" si="50"/>
        <v>109.08146351766055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5893.47</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2927.91</v>
      </c>
      <c r="E298" s="247">
        <v>3857.04</v>
      </c>
      <c r="F298" s="93">
        <f t="shared" si="50"/>
        <v>131.73355738393599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584984.63</v>
      </c>
      <c r="E114" s="81">
        <f t="shared" si="22"/>
        <v>675255.53</v>
      </c>
      <c r="F114" s="63">
        <f t="shared" si="1"/>
        <v>115.43132851199869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567058.15</v>
      </c>
      <c r="E115" s="81">
        <f t="shared" si="23"/>
        <v>657427.67000000004</v>
      </c>
      <c r="F115" s="63">
        <f t="shared" si="1"/>
        <v>115.93655253874758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567058.15</v>
      </c>
      <c r="E117" s="249">
        <v>657427.67000000004</v>
      </c>
      <c r="F117" s="63">
        <f t="shared" si="1"/>
        <v>115.93655253874758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17926.48</v>
      </c>
      <c r="E126" s="249">
        <v>17827.86</v>
      </c>
      <c r="F126" s="63">
        <f t="shared" si="1"/>
        <v>99.449864111638206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584984.63</v>
      </c>
      <c r="E141" s="106">
        <f t="shared" si="28"/>
        <v>675255.53</v>
      </c>
      <c r="F141" s="82">
        <f t="shared" si="1"/>
        <v>115.43132851199869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63515.46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680137.55999999994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673451.33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536953.5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134426.68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559.78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1511.37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6686.23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680798.11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668218.41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530221.66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136854.73000000001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559.78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582.24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12579.7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62854.909999999916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62854.91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62854.91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Korisnik3</cp:lastModifiedBy>
  <cp:lastPrinted>2025-01-31T13:51:34Z</cp:lastPrinted>
  <dcterms:created xsi:type="dcterms:W3CDTF">2022-04-01T05:14:30Z</dcterms:created>
  <dcterms:modified xsi:type="dcterms:W3CDTF">2025-02-03T10:09:25Z</dcterms:modified>
</cp:coreProperties>
</file>